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vml" ContentType="application/vnd.openxmlformats-officedocument.vmlDrawing"/>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metadata.xml" ContentType="application/vnd.openxmlformats-officedocument.spreadsheetml.sheetMetadata+xml"/>
  <Override PartName="/xl/drawings/drawing1.xml" ContentType="application/vnd.openxmlformats-officedocument.drawing+xml"/>
  <Override PartName="/xl/ctrlProps/ctrlProp1.xml" ContentType="application/vnd.ms-excel.controlproperties+xml"/>
  <Override PartName="/xl/ctrlProps/ctrlProp2.xml" ContentType="application/vnd.ms-excel.controlproperties+xml"/>
  <Override PartName="/xl/ctrlProps/ctrlProp3.xml" ContentType="application/vnd.ms-excel.controlproperties+xml"/>
  <Override PartName="/xl/ctrlProps/ctrlProp4.xml" ContentType="application/vnd.ms-excel.controlproperties+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4" rupBuild="10308"/>
  <workbookPr autoCompressPictures="0"/>
  <mc:AlternateContent xmlns:mc="http://schemas.openxmlformats.org/markup-compatibility/2006">
    <mc:Choice Requires="x15">
      <x15ac:absPath xmlns:x15ac="http://schemas.microsoft.com/office/spreadsheetml/2010/11/ac" url="/Users/yoshimizu/Documents/実験施設業務関係/2026年度/申請フォーマット2026/"/>
    </mc:Choice>
  </mc:AlternateContent>
  <xr:revisionPtr revIDLastSave="0" documentId="13_ncr:1_{3183D666-833C-734B-B437-CE80F0ABEC8B}" xr6:coauthVersionLast="47" xr6:coauthVersionMax="47" xr10:uidLastSave="{00000000-0000-0000-0000-000000000000}"/>
  <workbookProtection workbookAlgorithmName="SHA-512" workbookHashValue="yjVODo+EKASzqYMBV3NZl8y62tUdlfmw+zMNOnUZlCGfRSrQK6QHvpSv/hAhoUG715Wjt4IN+Fq4gaf6xm6TVA==" workbookSaltValue="Q++IsH7vwD/gI3yr6ikGXw==" workbookSpinCount="100000" lockStructure="1"/>
  <bookViews>
    <workbookView xWindow="10940" yWindow="4800" windowWidth="19960" windowHeight="30940" tabRatio="735" activeTab="1" xr2:uid="{00000000-000D-0000-FFFF-FFFF00000000}"/>
  </bookViews>
  <sheets>
    <sheet name="参照リスト" sheetId="19" state="hidden" r:id="rId1"/>
    <sheet name="申請書" sheetId="23" r:id="rId2"/>
    <sheet name="確認書" sheetId="21" r:id="rId3"/>
    <sheet name="計測・分析部門使用欄" sheetId="24" r:id="rId4"/>
    <sheet name="見積書（申請書ベース・御中）" sheetId="28" state="hidden" r:id="rId5"/>
    <sheet name="見積書（申請書ベース・様） " sheetId="29" state="hidden" r:id="rId6"/>
    <sheet name="見積書（確認書ベース・御中）" sheetId="30" state="hidden" r:id="rId7"/>
    <sheet name="見積書（確認書ベース・様）" sheetId="31" state="hidden" r:id="rId8"/>
    <sheet name="利用終了確認書（御中）" sheetId="32" state="hidden" r:id="rId9"/>
    <sheet name="利用終了確認書（様） " sheetId="33" state="hidden" r:id="rId10"/>
  </sheets>
  <definedNames>
    <definedName name="NIHU経費">参照リスト!$O$9:$O$11</definedName>
    <definedName name="_xlnm.Print_Area" localSheetId="2">確認書!$A$1:$AL$52</definedName>
    <definedName name="_xlnm.Print_Area" localSheetId="1">申請書!$A$1:$AL$61</definedName>
    <definedName name="_xlnm.Print_Area" localSheetId="8">'利用終了確認書（御中）'!$A$1:$Z$36</definedName>
    <definedName name="_xlnm.Print_Area" localSheetId="9">'利用終了確認書（様） '!$A$1:$Z$36</definedName>
    <definedName name="プロジェクト経費">参照リスト!$M$3:$M$4</definedName>
    <definedName name="科学研究費＿陀安">参照リスト!$O$3:$O$4</definedName>
    <definedName name="軽元素IRMS">参照リスト!$B$20:$B$30</definedName>
    <definedName name="広領域連携経費">参照リスト!$M$9:$M$10</definedName>
    <definedName name="財源区分" localSheetId="2">確認書!#REF!</definedName>
    <definedName name="財源区分" localSheetId="1">申請書!#REF!</definedName>
    <definedName name="重元素IRMS">参照リスト!$B$5:$B$19</definedName>
    <definedName name="申請区分" localSheetId="2">確認書!#REF!</definedName>
    <definedName name="水同位体">参照リスト!$B$31:$B$32</definedName>
    <definedName name="選択" localSheetId="2">確認書!#REF!</definedName>
    <definedName name="選択" localSheetId="1">申請書!#REF!</definedName>
    <definedName name="前処理等">参照リスト!$B$38:$B$51</definedName>
    <definedName name="地球研外の資金">参照リスト!$L$3:$L$8</definedName>
    <definedName name="地球研内＿運営費" localSheetId="0">参照リスト!$J$3:$J$9</definedName>
    <definedName name="地球研内＿運営費">参照リスト!$J$3:$J$9</definedName>
    <definedName name="地球研内＿運営費その他">参照リスト!$N$3:$N$9</definedName>
    <definedName name="地球研内＿外部資金" localSheetId="0">参照リスト!$K$3:$K$8</definedName>
    <definedName name="地球研内＿外部資金">参照リスト!$K$3:$K$8</definedName>
    <definedName name="同位体環境学事業経費">参照リスト!$M$6:$M$7</definedName>
    <definedName name="無機分析">参照リスト!$B$33:$B$37</definedName>
    <definedName name="γ線">参照リスト!$B$3:$B$4</definedName>
  </definedNames>
  <calcPr calcId="191028" concurrentCalc="0"/>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calcFeatures>
    </ext>
  </extLst>
</workbook>
</file>

<file path=xl/calcChain.xml><?xml version="1.0" encoding="utf-8"?>
<calcChain xmlns="http://schemas.openxmlformats.org/spreadsheetml/2006/main">
  <c r="M61" i="19" l="1"/>
  <c r="M39" i="19"/>
  <c r="M44" i="19"/>
  <c r="M41" i="19"/>
  <c r="M98" i="19"/>
  <c r="M43" i="19" a="1"/>
  <c r="M43" i="19"/>
  <c r="M35" i="19"/>
  <c r="M30" i="19"/>
  <c r="M116" i="19"/>
  <c r="M117" i="19"/>
  <c r="M118" i="19"/>
  <c r="M119" i="19"/>
  <c r="M120" i="19"/>
  <c r="M121" i="19"/>
  <c r="M122" i="19"/>
  <c r="M123" i="19"/>
  <c r="M124" i="19"/>
  <c r="M125" i="19"/>
  <c r="M93" i="19"/>
  <c r="M94" i="19"/>
  <c r="M95" i="19"/>
  <c r="M96" i="19"/>
  <c r="M97" i="19"/>
  <c r="M99" i="19"/>
  <c r="M100" i="19"/>
  <c r="M101" i="19"/>
  <c r="M102" i="19"/>
  <c r="M103" i="19"/>
  <c r="M104" i="19"/>
  <c r="M105" i="19"/>
  <c r="M106" i="19"/>
  <c r="M107" i="19"/>
  <c r="M108" i="19"/>
  <c r="M109" i="19"/>
  <c r="M110" i="19"/>
  <c r="M111" i="19"/>
  <c r="M112" i="19"/>
  <c r="M113" i="19"/>
  <c r="M114" i="19"/>
  <c r="M115" i="19"/>
  <c r="M126" i="19"/>
  <c r="M127" i="19"/>
  <c r="M128" i="19"/>
  <c r="M129" i="19"/>
  <c r="M130" i="19"/>
  <c r="M131" i="19"/>
  <c r="M132" i="19"/>
  <c r="M133" i="19"/>
  <c r="M134" i="19"/>
  <c r="M135" i="19"/>
  <c r="M58" i="19"/>
  <c r="M59" i="19"/>
  <c r="M60" i="19"/>
  <c r="M62" i="19"/>
  <c r="M63" i="19"/>
  <c r="M64" i="19"/>
  <c r="M65" i="19"/>
  <c r="M66" i="19"/>
  <c r="M67" i="19"/>
  <c r="M68" i="19"/>
  <c r="M69" i="19"/>
  <c r="M70" i="19"/>
  <c r="M71" i="19"/>
  <c r="M72" i="19"/>
  <c r="M73" i="19"/>
  <c r="M74" i="19"/>
  <c r="M75" i="19"/>
  <c r="M50" i="19"/>
  <c r="M52" i="19"/>
  <c r="M47" i="19"/>
  <c r="M48" i="19"/>
  <c r="M49" i="19"/>
  <c r="M51" i="19"/>
  <c r="M53" i="19"/>
  <c r="M54" i="19"/>
  <c r="M55" i="19"/>
  <c r="M56" i="19"/>
  <c r="M57" i="19"/>
  <c r="M76" i="19"/>
  <c r="M77" i="19"/>
  <c r="M78" i="19"/>
  <c r="M79" i="19"/>
  <c r="M80" i="19"/>
  <c r="M81" i="19"/>
  <c r="M82" i="19"/>
  <c r="M83" i="19"/>
  <c r="M84" i="19"/>
  <c r="M85" i="19"/>
  <c r="M86" i="19"/>
  <c r="M87" i="19"/>
  <c r="M88" i="19"/>
  <c r="M89" i="19"/>
  <c r="M90" i="19"/>
  <c r="M91" i="19"/>
  <c r="M92" i="19"/>
  <c r="M136" i="19"/>
  <c r="W1" i="28"/>
  <c r="D1" i="24"/>
  <c r="D2" i="24"/>
  <c r="A4" i="33"/>
  <c r="A4" i="31"/>
  <c r="X12" i="33"/>
  <c r="W2" i="33"/>
  <c r="W1" i="33"/>
  <c r="X12" i="32"/>
  <c r="X12" i="31"/>
  <c r="X12" i="30"/>
  <c r="X12" i="29"/>
  <c r="X12" i="28"/>
  <c r="W2" i="32"/>
  <c r="W2" i="31"/>
  <c r="W2" i="30"/>
  <c r="W2" i="29"/>
  <c r="W2" i="28"/>
  <c r="A4" i="32"/>
  <c r="A4" i="30"/>
  <c r="A4" i="29"/>
  <c r="A4" i="28"/>
  <c r="W1" i="32"/>
  <c r="AE19" i="23"/>
  <c r="AE19" i="21"/>
  <c r="AH19" i="21"/>
  <c r="T15" i="31"/>
  <c r="AE20" i="23"/>
  <c r="AE20" i="21"/>
  <c r="AH20" i="21"/>
  <c r="T17" i="31"/>
  <c r="AE21" i="23"/>
  <c r="AE21" i="21"/>
  <c r="AH21" i="21"/>
  <c r="T19" i="31"/>
  <c r="AE22" i="23"/>
  <c r="AE22" i="21"/>
  <c r="AH22" i="21"/>
  <c r="T21" i="31"/>
  <c r="AE23" i="23"/>
  <c r="AE23" i="21"/>
  <c r="AH23" i="21"/>
  <c r="T23" i="31"/>
  <c r="AE24" i="23"/>
  <c r="AE24" i="21"/>
  <c r="AH24" i="21"/>
  <c r="T25" i="31"/>
  <c r="T27" i="31"/>
  <c r="A26" i="31"/>
  <c r="P25" i="31"/>
  <c r="AC24" i="23"/>
  <c r="M25" i="31"/>
  <c r="J25" i="31"/>
  <c r="A25" i="31"/>
  <c r="A24" i="31"/>
  <c r="P23" i="31"/>
  <c r="AC23" i="23"/>
  <c r="M23" i="31"/>
  <c r="J23" i="31"/>
  <c r="A23" i="31"/>
  <c r="A22" i="31"/>
  <c r="P21" i="31"/>
  <c r="AC22" i="23"/>
  <c r="M21" i="31"/>
  <c r="J21" i="31"/>
  <c r="A21" i="31"/>
  <c r="A20" i="31"/>
  <c r="P19" i="31"/>
  <c r="AC21" i="23"/>
  <c r="M19" i="31"/>
  <c r="J19" i="31"/>
  <c r="A19" i="31"/>
  <c r="A18" i="31"/>
  <c r="P17" i="31"/>
  <c r="AC20" i="23"/>
  <c r="M17" i="31"/>
  <c r="J17" i="31"/>
  <c r="A17" i="31"/>
  <c r="A16" i="31"/>
  <c r="P15" i="31"/>
  <c r="AC19" i="23"/>
  <c r="M15" i="31"/>
  <c r="J15" i="31"/>
  <c r="A15" i="31"/>
  <c r="G12" i="31"/>
  <c r="W1" i="31"/>
  <c r="T25" i="30"/>
  <c r="T23" i="30"/>
  <c r="T21" i="30"/>
  <c r="T19" i="30"/>
  <c r="T17" i="30"/>
  <c r="T15" i="30"/>
  <c r="T27" i="30"/>
  <c r="P15" i="30"/>
  <c r="J25" i="30"/>
  <c r="J23" i="30"/>
  <c r="J21" i="30"/>
  <c r="J19" i="30"/>
  <c r="J17" i="30"/>
  <c r="J15" i="30"/>
  <c r="A26" i="30"/>
  <c r="P25" i="30"/>
  <c r="M25" i="30"/>
  <c r="A25" i="30"/>
  <c r="A24" i="30"/>
  <c r="P23" i="30"/>
  <c r="M23" i="30"/>
  <c r="A23" i="30"/>
  <c r="A22" i="30"/>
  <c r="P21" i="30"/>
  <c r="M21" i="30"/>
  <c r="A21" i="30"/>
  <c r="A20" i="30"/>
  <c r="P19" i="30"/>
  <c r="M19" i="30"/>
  <c r="A19" i="30"/>
  <c r="A18" i="30"/>
  <c r="P17" i="30"/>
  <c r="M17" i="30"/>
  <c r="A17" i="30"/>
  <c r="A16" i="30"/>
  <c r="M15" i="30"/>
  <c r="A15" i="30"/>
  <c r="G12" i="30"/>
  <c r="W1" i="30"/>
  <c r="AH19" i="23"/>
  <c r="T15" i="29"/>
  <c r="AH20" i="23"/>
  <c r="T17" i="29"/>
  <c r="AH21" i="23"/>
  <c r="T19" i="29"/>
  <c r="AH22" i="23"/>
  <c r="T21" i="29"/>
  <c r="AH23" i="23"/>
  <c r="T23" i="29"/>
  <c r="AH24" i="23"/>
  <c r="T25" i="29"/>
  <c r="T27" i="29"/>
  <c r="A26" i="29"/>
  <c r="P25" i="29"/>
  <c r="M25" i="29"/>
  <c r="J25" i="29"/>
  <c r="A25" i="29"/>
  <c r="A24" i="29"/>
  <c r="P23" i="29"/>
  <c r="M23" i="29"/>
  <c r="J23" i="29"/>
  <c r="A23" i="29"/>
  <c r="A22" i="29"/>
  <c r="P21" i="29"/>
  <c r="M21" i="29"/>
  <c r="J21" i="29"/>
  <c r="A21" i="29"/>
  <c r="A20" i="29"/>
  <c r="P19" i="29"/>
  <c r="M19" i="29"/>
  <c r="J19" i="29"/>
  <c r="A19" i="29"/>
  <c r="A18" i="29"/>
  <c r="P17" i="29"/>
  <c r="M17" i="29"/>
  <c r="J17" i="29"/>
  <c r="A17" i="29"/>
  <c r="A16" i="29"/>
  <c r="P15" i="29"/>
  <c r="M15" i="29"/>
  <c r="J15" i="29"/>
  <c r="A15" i="29"/>
  <c r="G12" i="29"/>
  <c r="W1" i="29"/>
  <c r="A26" i="28"/>
  <c r="A24" i="28"/>
  <c r="A22" i="28"/>
  <c r="A20" i="28"/>
  <c r="A18" i="28"/>
  <c r="A16" i="28"/>
  <c r="A25" i="28"/>
  <c r="A23" i="28"/>
  <c r="A21" i="28"/>
  <c r="A19" i="28"/>
  <c r="A17" i="28"/>
  <c r="A15" i="28"/>
  <c r="S17" i="24"/>
  <c r="T25" i="28"/>
  <c r="P25" i="28"/>
  <c r="M25" i="28"/>
  <c r="J25" i="28"/>
  <c r="T23" i="28"/>
  <c r="P23" i="28"/>
  <c r="M23" i="28"/>
  <c r="J23" i="28"/>
  <c r="T21" i="28"/>
  <c r="P21" i="28"/>
  <c r="M21" i="28"/>
  <c r="J21" i="28"/>
  <c r="T19" i="28"/>
  <c r="P19" i="28"/>
  <c r="M19" i="28"/>
  <c r="J19" i="28"/>
  <c r="T17" i="28"/>
  <c r="P17" i="28"/>
  <c r="M17" i="28"/>
  <c r="J17" i="28"/>
  <c r="T15" i="28"/>
  <c r="T27" i="28"/>
  <c r="G12" i="28"/>
  <c r="P15" i="28"/>
  <c r="M15" i="28"/>
  <c r="J15" i="28"/>
  <c r="S18" i="24"/>
  <c r="S19" i="24"/>
  <c r="S20" i="24"/>
  <c r="S21" i="24"/>
  <c r="S22" i="24"/>
  <c r="L18" i="24"/>
  <c r="L19" i="24"/>
  <c r="L20" i="24"/>
  <c r="L21" i="24"/>
  <c r="L22" i="24"/>
  <c r="L17" i="24"/>
  <c r="A40" i="23"/>
  <c r="C6" i="24"/>
  <c r="C8" i="24"/>
  <c r="C9" i="24"/>
  <c r="C10" i="24"/>
  <c r="C5" i="24"/>
  <c r="AI18" i="24"/>
  <c r="AI19" i="24"/>
  <c r="AI20" i="24"/>
  <c r="AI21" i="24"/>
  <c r="AI22" i="24"/>
  <c r="AI17" i="24"/>
  <c r="F18" i="24"/>
  <c r="AH18" i="24"/>
  <c r="AJ18" i="24"/>
  <c r="F19" i="24"/>
  <c r="AH19" i="24"/>
  <c r="AJ19" i="24"/>
  <c r="F20" i="24"/>
  <c r="AH20" i="24"/>
  <c r="AJ20" i="24"/>
  <c r="F21" i="24"/>
  <c r="AH21" i="24"/>
  <c r="AJ21" i="24"/>
  <c r="F22" i="24"/>
  <c r="AH22" i="24"/>
  <c r="AJ22" i="24"/>
  <c r="AH17" i="24"/>
  <c r="C7" i="24"/>
  <c r="AJ17" i="24"/>
  <c r="F17" i="24"/>
  <c r="C18" i="24"/>
  <c r="C19" i="24"/>
  <c r="C20" i="24"/>
  <c r="C21" i="24"/>
  <c r="C22" i="24"/>
  <c r="C17" i="24"/>
  <c r="B18" i="24"/>
  <c r="B19" i="24"/>
  <c r="B20" i="24"/>
  <c r="B21" i="24"/>
  <c r="B22" i="24"/>
  <c r="B17" i="24"/>
  <c r="B7" i="24"/>
  <c r="B5" i="24"/>
  <c r="B8" i="24"/>
  <c r="B9" i="24"/>
  <c r="B10" i="24"/>
  <c r="B6" i="24"/>
  <c r="C24" i="21"/>
  <c r="C23" i="21"/>
  <c r="C22" i="21"/>
  <c r="C21" i="21"/>
  <c r="C20" i="21"/>
  <c r="Z22" i="24"/>
  <c r="Z21" i="24"/>
  <c r="Z20" i="24"/>
  <c r="Z19" i="24"/>
  <c r="Z18" i="24"/>
  <c r="AA22" i="24"/>
  <c r="AA21" i="24"/>
  <c r="AA20" i="24"/>
  <c r="AA19" i="24"/>
  <c r="AA18" i="24"/>
  <c r="A18" i="24"/>
  <c r="A19" i="24"/>
  <c r="A20" i="24"/>
  <c r="A21" i="24"/>
  <c r="A22" i="24"/>
  <c r="A17" i="24"/>
  <c r="A20" i="21"/>
  <c r="A21" i="21"/>
  <c r="A22" i="21"/>
  <c r="A23" i="21"/>
  <c r="A24" i="21"/>
  <c r="A19" i="21"/>
  <c r="C19" i="21"/>
  <c r="J6" i="24"/>
  <c r="J7" i="24"/>
  <c r="J8" i="24"/>
  <c r="J9" i="24"/>
  <c r="J10" i="24"/>
  <c r="J5" i="24"/>
  <c r="H6" i="24"/>
  <c r="H7" i="24"/>
  <c r="H8" i="24"/>
  <c r="H9" i="24"/>
  <c r="H10" i="24"/>
  <c r="K10" i="24"/>
  <c r="K9" i="24"/>
  <c r="K8" i="24"/>
  <c r="K7" i="24"/>
  <c r="K6" i="24"/>
  <c r="K5" i="24"/>
  <c r="A6" i="24"/>
  <c r="A7" i="24"/>
  <c r="A8" i="24"/>
  <c r="A9" i="24"/>
  <c r="A10" i="24"/>
  <c r="A5" i="24"/>
  <c r="D6" i="24"/>
  <c r="D7" i="24"/>
  <c r="D8" i="24"/>
  <c r="D9" i="24"/>
  <c r="D10" i="24"/>
  <c r="D5" i="24"/>
  <c r="H5" i="24"/>
  <c r="G6" i="24"/>
  <c r="G7" i="24"/>
  <c r="G8" i="24"/>
  <c r="G9" i="24"/>
  <c r="G10" i="24"/>
  <c r="G5" i="24"/>
  <c r="E6" i="24"/>
  <c r="E7" i="24"/>
  <c r="E8" i="24"/>
  <c r="E9" i="24"/>
  <c r="E10" i="24"/>
  <c r="E5" i="24"/>
  <c r="AA17" i="24"/>
  <c r="Z17" i="24"/>
  <c r="AH25" i="23"/>
  <c r="A14" i="19"/>
  <c r="A15" i="19"/>
  <c r="A16" i="19"/>
  <c r="A17" i="19"/>
  <c r="A18" i="19"/>
  <c r="A13" i="19"/>
  <c r="I52" i="19"/>
  <c r="AC23" i="21"/>
  <c r="AC22" i="21"/>
  <c r="AC21" i="21"/>
  <c r="AA45" i="21"/>
  <c r="M33" i="19"/>
  <c r="AA46" i="21"/>
  <c r="A48" i="21"/>
  <c r="AA37" i="23"/>
  <c r="K19" i="24"/>
  <c r="K22" i="24"/>
  <c r="K17" i="24"/>
  <c r="K18" i="24"/>
  <c r="K21" i="24"/>
  <c r="K20" i="24"/>
  <c r="E38" i="23"/>
  <c r="I45" i="21"/>
  <c r="E17" i="24"/>
  <c r="H17" i="24" a="1"/>
  <c r="H17" i="24"/>
  <c r="E18" i="24"/>
  <c r="H18" i="24" a="1"/>
  <c r="H18" i="24"/>
  <c r="E21" i="24"/>
  <c r="H21" i="24" a="1"/>
  <c r="H21" i="24"/>
  <c r="E22" i="24"/>
  <c r="H22" i="24" a="1"/>
  <c r="H22" i="24"/>
  <c r="E20" i="24"/>
  <c r="H20" i="24" a="1"/>
  <c r="H20" i="24"/>
  <c r="E19" i="24"/>
  <c r="H19" i="24" a="1"/>
  <c r="H19" i="24"/>
  <c r="P46" i="21"/>
  <c r="AK45" i="21"/>
  <c r="AE12" i="21"/>
  <c r="AC6" i="21"/>
  <c r="AC5" i="21"/>
  <c r="AH45" i="21"/>
  <c r="I3" i="19"/>
  <c r="I5" i="19"/>
  <c r="M20" i="24" a="1"/>
  <c r="M20" i="24"/>
  <c r="O20" i="24" a="1"/>
  <c r="O20" i="24"/>
  <c r="P20" i="24" a="1"/>
  <c r="P20" i="24"/>
  <c r="N20" i="24" a="1"/>
  <c r="N20" i="24"/>
  <c r="Q20" i="24" a="1"/>
  <c r="Q20" i="24"/>
  <c r="M19" i="24" a="1"/>
  <c r="M19" i="24"/>
  <c r="N19" i="24" a="1"/>
  <c r="N19" i="24"/>
  <c r="O19" i="24" a="1"/>
  <c r="O19" i="24"/>
  <c r="P19" i="24" a="1"/>
  <c r="P19" i="24"/>
  <c r="Q19" i="24" a="1"/>
  <c r="Q19" i="24"/>
  <c r="P22" i="24" a="1"/>
  <c r="P22" i="24"/>
  <c r="O22" i="24" a="1"/>
  <c r="O22" i="24"/>
  <c r="Q22" i="24" a="1"/>
  <c r="Q22" i="24"/>
  <c r="M22" i="24" a="1"/>
  <c r="M22" i="24"/>
  <c r="N22" i="24" a="1"/>
  <c r="N22" i="24"/>
  <c r="P21" i="24" a="1"/>
  <c r="P21" i="24"/>
  <c r="N21" i="24" a="1"/>
  <c r="N21" i="24"/>
  <c r="O21" i="24" a="1"/>
  <c r="O21" i="24"/>
  <c r="Q21" i="24" a="1"/>
  <c r="Q21" i="24"/>
  <c r="M21" i="24" a="1"/>
  <c r="M21" i="24"/>
  <c r="P18" i="24" a="1"/>
  <c r="P18" i="24"/>
  <c r="Q18" i="24" a="1"/>
  <c r="Q18" i="24"/>
  <c r="M18" i="24" a="1"/>
  <c r="M18" i="24"/>
  <c r="O18" i="24" a="1"/>
  <c r="O18" i="24"/>
  <c r="N18" i="24" a="1"/>
  <c r="N18" i="24"/>
  <c r="O17" i="24" a="1"/>
  <c r="O17" i="24"/>
  <c r="M17" i="24" a="1"/>
  <c r="M17" i="24"/>
  <c r="N17" i="24" a="1"/>
  <c r="N17" i="24"/>
  <c r="Q17" i="24" a="1"/>
  <c r="Q17" i="24"/>
  <c r="P17" i="24" a="1"/>
  <c r="P17" i="24"/>
  <c r="A54" i="23"/>
  <c r="I49" i="21"/>
  <c r="I48" i="21"/>
  <c r="E46" i="21"/>
  <c r="AC24" i="21"/>
  <c r="AC20" i="21"/>
  <c r="AC19" i="21"/>
  <c r="AH25" i="21"/>
  <c r="I43" i="21"/>
</calcChain>
</file>

<file path=xl/metadata.xml><?xml version="1.0" encoding="utf-8"?>
<metadata xmlns="http://schemas.openxmlformats.org/spreadsheetml/2006/main" xmlns:xda="http://schemas.microsoft.com/office/spreadsheetml/2017/dynamicarray">
  <metadataTypes count="1">
    <metadataType name="XLDAPR" minSupportedVersion="120000" copy="1" pasteAll="1" pasteValues="1" merge="1" splitFirst="1" rowColShift="1" clearFormats="1" clearComments="1" assign="1" coerce="1" cellMeta="1"/>
  </metadataTypes>
  <futureMetadata name="XLDAPR" count="1">
    <bk>
      <extLst>
        <ext uri="{bdbb8cdc-fa1e-496e-a857-3c3f30c029c3}">
          <xda:dynamicArrayProperties fDynamic="1" fCollapsed="0"/>
        </ext>
      </extLst>
    </bk>
  </futureMetadata>
  <cellMetadata count="1">
    <bk>
      <rc t="1" v="0"/>
    </bk>
  </cellMetadata>
</metadata>
</file>

<file path=xl/sharedStrings.xml><?xml version="1.0" encoding="utf-8"?>
<sst xmlns="http://schemas.openxmlformats.org/spreadsheetml/2006/main" count="1057" uniqueCount="523">
  <si>
    <t>分析機器の課金単価表（別表）</t>
    <rPh sb="11" eb="13">
      <t>ベッピョウ</t>
    </rPh>
    <phoneticPr fontId="2"/>
  </si>
  <si>
    <t>選択した申請区分</t>
    <rPh sb="0" eb="1">
      <t>センタクシタシンセイクブン</t>
    </rPh>
    <phoneticPr fontId="2"/>
  </si>
  <si>
    <t>財源区分2の各カテゴリのプルダウン項目（[名前の定義...]を使用して項目範囲選択）</t>
    <rPh sb="0" eb="4">
      <t>2</t>
    </rPh>
    <phoneticPr fontId="2"/>
  </si>
  <si>
    <t>装置名</t>
    <rPh sb="0" eb="2">
      <t>ソウチ</t>
    </rPh>
    <rPh sb="2" eb="3">
      <t>メイ</t>
    </rPh>
    <phoneticPr fontId="2"/>
  </si>
  <si>
    <t>金額(単価)</t>
    <rPh sb="0" eb="2">
      <t>キンガク</t>
    </rPh>
    <rPh sb="3" eb="5">
      <t>タンカ</t>
    </rPh>
    <phoneticPr fontId="2"/>
  </si>
  <si>
    <t>（財源区分2プルダウン項目の参照元）</t>
    <rPh sb="0" eb="1">
      <t>モト</t>
    </rPh>
    <phoneticPr fontId="2"/>
  </si>
  <si>
    <t>地球研内＿運営費</t>
    <rPh sb="0" eb="4">
      <t>カガクケンキュウヒ</t>
    </rPh>
    <phoneticPr fontId="2"/>
  </si>
  <si>
    <t>地球研内＿外部資金</t>
    <rPh sb="0" eb="4">
      <t>カガクケンキュウヒ</t>
    </rPh>
    <phoneticPr fontId="2"/>
  </si>
  <si>
    <t>地球研外の資金</t>
    <rPh sb="0" eb="4">
      <t>カガクケンキュウヒ</t>
    </rPh>
    <phoneticPr fontId="2"/>
  </si>
  <si>
    <t>プロジェクト経費</t>
    <rPh sb="0" eb="4">
      <t>カガクケンキュウヒ</t>
    </rPh>
    <phoneticPr fontId="2"/>
  </si>
  <si>
    <t>地球研内＿運営費その他</t>
    <rPh sb="0" eb="4">
      <t>カガクケンキュウヒ</t>
    </rPh>
    <phoneticPr fontId="2"/>
  </si>
  <si>
    <t xml:space="preserve"> （選択）</t>
    <rPh sb="0" eb="5">
      <t>センタク</t>
    </rPh>
    <phoneticPr fontId="2"/>
  </si>
  <si>
    <t xml:space="preserve"> </t>
    <phoneticPr fontId="2"/>
  </si>
  <si>
    <t>（選択）</t>
    <phoneticPr fontId="2"/>
  </si>
  <si>
    <t xml:space="preserve"> γ線</t>
    <rPh sb="0" eb="3">
      <t>セン</t>
    </rPh>
    <phoneticPr fontId="2"/>
  </si>
  <si>
    <t>ガンマ(γ)線スペクトロメーター</t>
  </si>
  <si>
    <t>円</t>
    <phoneticPr fontId="2"/>
  </si>
  <si>
    <t>100秒</t>
    <rPh sb="3" eb="4">
      <t>ビョウ</t>
    </rPh>
    <phoneticPr fontId="2"/>
  </si>
  <si>
    <t>財源区分1詳細</t>
    <rPh sb="0" eb="4">
      <t>1</t>
    </rPh>
    <phoneticPr fontId="2"/>
  </si>
  <si>
    <t>プロジェクト経費</t>
    <phoneticPr fontId="2"/>
  </si>
  <si>
    <t>受託研究費</t>
    <rPh sb="0" eb="2">
      <t>ジュタク</t>
    </rPh>
    <rPh sb="2" eb="5">
      <t>ケンキュウヒ</t>
    </rPh>
    <phoneticPr fontId="2"/>
  </si>
  <si>
    <t>大学運営費</t>
    <phoneticPr fontId="2"/>
  </si>
  <si>
    <t>センター経費</t>
    <rPh sb="4" eb="6">
      <t>ケイヒ</t>
    </rPh>
    <phoneticPr fontId="2"/>
  </si>
  <si>
    <t>測定</t>
    <rPh sb="0" eb="2">
      <t>ソクテイ</t>
    </rPh>
    <phoneticPr fontId="2"/>
  </si>
  <si>
    <t>同位体環境学事業経費</t>
    <phoneticPr fontId="2"/>
  </si>
  <si>
    <t>科学研究費</t>
    <rPh sb="0" eb="2">
      <t>カガク</t>
    </rPh>
    <rPh sb="2" eb="4">
      <t>ケンキュウ</t>
    </rPh>
    <rPh sb="4" eb="5">
      <t>ヒ</t>
    </rPh>
    <phoneticPr fontId="2"/>
  </si>
  <si>
    <t>同位体環境学事業経費</t>
    <rPh sb="0" eb="4">
      <t>カガクケンキュウヒ</t>
    </rPh>
    <phoneticPr fontId="2"/>
  </si>
  <si>
    <t>機構長裁量経費</t>
    <rPh sb="0" eb="2">
      <t>キコウ</t>
    </rPh>
    <rPh sb="2" eb="3">
      <t>チョウ</t>
    </rPh>
    <rPh sb="3" eb="5">
      <t>サイリョウ</t>
    </rPh>
    <rPh sb="5" eb="7">
      <t>ケイヒ</t>
    </rPh>
    <phoneticPr fontId="2"/>
  </si>
  <si>
    <t>寄附金</t>
    <rPh sb="0" eb="3">
      <t>キフキン</t>
    </rPh>
    <phoneticPr fontId="2"/>
  </si>
  <si>
    <t>所長裁量経費</t>
    <rPh sb="0" eb="2">
      <t>ショチョウ</t>
    </rPh>
    <rPh sb="2" eb="4">
      <t>サイリョウ</t>
    </rPh>
    <rPh sb="4" eb="6">
      <t>ケイヒ</t>
    </rPh>
    <phoneticPr fontId="2"/>
  </si>
  <si>
    <t xml:space="preserve"> TIMSのみ</t>
    <phoneticPr fontId="2"/>
  </si>
  <si>
    <t>日</t>
    <rPh sb="0" eb="1">
      <t xml:space="preserve">ニチ </t>
    </rPh>
    <phoneticPr fontId="2"/>
  </si>
  <si>
    <t>その他</t>
    <rPh sb="2" eb="3">
      <t>タ</t>
    </rPh>
    <phoneticPr fontId="2"/>
  </si>
  <si>
    <t xml:space="preserve"> MC-ICPMS-only</t>
    <phoneticPr fontId="2"/>
  </si>
  <si>
    <t>時間</t>
    <rPh sb="0" eb="2">
      <t>ジカン</t>
    </rPh>
    <phoneticPr fontId="2"/>
  </si>
  <si>
    <t>複数装置の申請に関する特記事項</t>
    <phoneticPr fontId="2"/>
  </si>
  <si>
    <t>＜特設分野に使用＞</t>
    <rPh sb="0" eb="1">
      <t>トクセツ</t>
    </rPh>
    <phoneticPr fontId="2"/>
  </si>
  <si>
    <t xml:space="preserve"> MC-ICPMS-set</t>
    <phoneticPr fontId="2"/>
  </si>
  <si>
    <t>&lt;オプションボタン＞</t>
    <phoneticPr fontId="2"/>
  </si>
  <si>
    <t xml:space="preserve"> ICP-MS</t>
    <phoneticPr fontId="4"/>
  </si>
  <si>
    <t>誘導結合プラズマ質量分析装置（ICP-MS）</t>
    <rPh sb="0" eb="2">
      <t>ユウドウ</t>
    </rPh>
    <rPh sb="2" eb="4">
      <t>ケツゴウ</t>
    </rPh>
    <rPh sb="8" eb="10">
      <t>シツリョウ</t>
    </rPh>
    <rPh sb="10" eb="12">
      <t>ブンセキ</t>
    </rPh>
    <rPh sb="12" eb="14">
      <t>ソウチ</t>
    </rPh>
    <phoneticPr fontId="4"/>
  </si>
  <si>
    <t>＜特設分野の費目＞</t>
    <rPh sb="0" eb="1">
      <t>＜</t>
    </rPh>
    <phoneticPr fontId="2"/>
  </si>
  <si>
    <t xml:space="preserve"> CN-IRMS</t>
    <phoneticPr fontId="2"/>
  </si>
  <si>
    <t>サイクル</t>
    <phoneticPr fontId="2"/>
  </si>
  <si>
    <t xml:space="preserve"> CN微量-IRMS</t>
    <rPh sb="3" eb="5">
      <t xml:space="preserve">ビリョウ </t>
    </rPh>
    <phoneticPr fontId="2"/>
  </si>
  <si>
    <t>＊使用制限日の利用希望</t>
    <phoneticPr fontId="2"/>
  </si>
  <si>
    <t>申請区分プルダウン項目</t>
    <rPh sb="0" eb="2">
      <t>コウモク</t>
    </rPh>
    <phoneticPr fontId="2"/>
  </si>
  <si>
    <t>同位体環境学採択区分</t>
    <rPh sb="0" eb="4">
      <t>サイタククブン</t>
    </rPh>
    <phoneticPr fontId="2"/>
  </si>
  <si>
    <t>財源区分1</t>
    <rPh sb="0" eb="4">
      <t>1</t>
    </rPh>
    <phoneticPr fontId="2"/>
  </si>
  <si>
    <t>財源区分2プルダウンカテゴリ</t>
    <phoneticPr fontId="2"/>
  </si>
  <si>
    <t>（選択）</t>
    <rPh sb="1" eb="3">
      <t>センタク</t>
    </rPh>
    <phoneticPr fontId="2"/>
  </si>
  <si>
    <t xml:space="preserve"> 炭酸塩-IRMS</t>
    <phoneticPr fontId="2"/>
  </si>
  <si>
    <t>１．地球研プロジェクト</t>
    <rPh sb="0" eb="11">
      <t>チキュウケンプロジェクｔ</t>
    </rPh>
    <phoneticPr fontId="2"/>
  </si>
  <si>
    <t xml:space="preserve"> 有機物OH-IRMS</t>
    <phoneticPr fontId="2"/>
  </si>
  <si>
    <t xml:space="preserve"> S-IRMS</t>
    <phoneticPr fontId="2"/>
  </si>
  <si>
    <t>経理責任者</t>
    <rPh sb="0" eb="5">
      <t xml:space="preserve">ケイリセキニンシャ </t>
    </rPh>
    <phoneticPr fontId="2"/>
  </si>
  <si>
    <t>＜チェックボックス＞</t>
    <phoneticPr fontId="2"/>
  </si>
  <si>
    <t xml:space="preserve"> Dual Inlet-IRMS</t>
    <phoneticPr fontId="2"/>
  </si>
  <si>
    <t>デュアルインレット分析（Dual Inlet-IRMS）</t>
  </si>
  <si>
    <t xml:space="preserve"> 水平衡OH-IRMS</t>
    <phoneticPr fontId="2"/>
  </si>
  <si>
    <t>水平衡装置付き安定同位体比質量分析計（水平衡OH-IRMS）</t>
    <rPh sb="0" eb="5">
      <t>ミz</t>
    </rPh>
    <phoneticPr fontId="2"/>
  </si>
  <si>
    <t>相談済</t>
    <rPh sb="0" eb="3">
      <t xml:space="preserve">ソウダンズミ </t>
    </rPh>
    <phoneticPr fontId="2"/>
  </si>
  <si>
    <t>４．地球研（所内：外部）</t>
    <rPh sb="0" eb="12">
      <t>チキュウケンナイ</t>
    </rPh>
    <phoneticPr fontId="2"/>
  </si>
  <si>
    <t xml:space="preserve"> GC/C-IRMS</t>
    <phoneticPr fontId="2"/>
  </si>
  <si>
    <t>ガスクロマトグラフ燃焼装置付き安定同位体比質量分析計（GC/C-IRMS）</t>
    <rPh sb="0" eb="2">
      <t>ネンショ</t>
    </rPh>
    <phoneticPr fontId="2"/>
  </si>
  <si>
    <t>５．同位体環境学（一般）</t>
    <rPh sb="0" eb="12">
      <t>イッパン</t>
    </rPh>
    <phoneticPr fontId="2"/>
  </si>
  <si>
    <t xml:space="preserve"> ICP発光</t>
    <rPh sb="0" eb="6">
      <t>ハッコウ</t>
    </rPh>
    <phoneticPr fontId="2"/>
  </si>
  <si>
    <t>ICP発光分光分析装置</t>
    <phoneticPr fontId="2"/>
  </si>
  <si>
    <t>５．地球研（所外）</t>
    <rPh sb="0" eb="9">
      <t>イッパン</t>
    </rPh>
    <phoneticPr fontId="2"/>
  </si>
  <si>
    <t xml:space="preserve"> ICP-QQQ</t>
    <phoneticPr fontId="2"/>
  </si>
  <si>
    <t>誘導結合プラズマ質量分析装置（ICP-MS/MS）</t>
    <phoneticPr fontId="2"/>
  </si>
  <si>
    <t xml:space="preserve"> Picarro</t>
    <phoneticPr fontId="2"/>
  </si>
  <si>
    <t xml:space="preserve"> イオンクロ</t>
    <phoneticPr fontId="2"/>
  </si>
  <si>
    <t>イオンクロマトグラフィー</t>
  </si>
  <si>
    <t>費目</t>
    <rPh sb="0" eb="2">
      <t>ヒモク</t>
    </rPh>
    <phoneticPr fontId="2"/>
  </si>
  <si>
    <t>A36入力費目名</t>
    <rPh sb="0" eb="2">
      <t>ヒモク</t>
    </rPh>
    <phoneticPr fontId="2"/>
  </si>
  <si>
    <t xml:space="preserve"> ダイセクター</t>
    <phoneticPr fontId="2"/>
  </si>
  <si>
    <t>マイクロダイセクター</t>
  </si>
  <si>
    <t>円</t>
    <rPh sb="0" eb="1">
      <t>エン</t>
    </rPh>
    <phoneticPr fontId="2"/>
  </si>
  <si>
    <t>採択者名と利用負担金支払者名の一致確認用</t>
    <rPh sb="0" eb="5">
      <t>リヨウフ</t>
    </rPh>
    <phoneticPr fontId="2"/>
  </si>
  <si>
    <t xml:space="preserve"> Geomil</t>
    <phoneticPr fontId="2"/>
  </si>
  <si>
    <t>マイクロドリル＿ジオミルシステム</t>
  </si>
  <si>
    <t xml:space="preserve"> 顕微鏡</t>
    <phoneticPr fontId="2"/>
  </si>
  <si>
    <t>多機能顕微鏡</t>
    <rPh sb="0" eb="3">
      <t>タキノウ</t>
    </rPh>
    <rPh sb="3" eb="6">
      <t>ケンビキョウ</t>
    </rPh>
    <phoneticPr fontId="2"/>
  </si>
  <si>
    <t>スペース削除処理有→</t>
    <rPh sb="4" eb="6">
      <t xml:space="preserve">サクジョ </t>
    </rPh>
    <rPh sb="6" eb="8">
      <t xml:space="preserve">ショリ </t>
    </rPh>
    <rPh sb="8" eb="9">
      <t xml:space="preserve">アリ </t>
    </rPh>
    <phoneticPr fontId="2"/>
  </si>
  <si>
    <t xml:space="preserve"> マイクロ波分解</t>
    <phoneticPr fontId="2"/>
  </si>
  <si>
    <t>マイクロ波試料分解装置</t>
    <rPh sb="4" eb="5">
      <t>ハ</t>
    </rPh>
    <rPh sb="5" eb="7">
      <t>シリョウ</t>
    </rPh>
    <rPh sb="7" eb="9">
      <t>ブンカイ</t>
    </rPh>
    <rPh sb="9" eb="11">
      <t>シリョウブンカソウチ</t>
    </rPh>
    <phoneticPr fontId="2"/>
  </si>
  <si>
    <t xml:space="preserve"> 低温灰化</t>
    <phoneticPr fontId="2"/>
  </si>
  <si>
    <t>低温灰化装置</t>
    <rPh sb="0" eb="6">
      <t>テイオンカイカソウチ</t>
    </rPh>
    <phoneticPr fontId="2"/>
  </si>
  <si>
    <t xml:space="preserve"> ミキサーミル</t>
    <phoneticPr fontId="2"/>
  </si>
  <si>
    <t>試料粉砕装置ミキサーミル</t>
    <rPh sb="0" eb="2">
      <t>シリョウ</t>
    </rPh>
    <rPh sb="2" eb="4">
      <t>フンサイ</t>
    </rPh>
    <rPh sb="4" eb="6">
      <t>ソウチ</t>
    </rPh>
    <phoneticPr fontId="2"/>
  </si>
  <si>
    <t xml:space="preserve"> Discoplan</t>
    <phoneticPr fontId="2"/>
  </si>
  <si>
    <t>試料切断研磨装置</t>
  </si>
  <si>
    <t>利用負担金支払者名（AA32記入名）</t>
    <rPh sb="0" eb="5">
      <t xml:space="preserve">リヨウフタンキン </t>
    </rPh>
    <rPh sb="5" eb="8">
      <t xml:space="preserve">シハライシャ </t>
    </rPh>
    <phoneticPr fontId="2"/>
  </si>
  <si>
    <t>↑表示の見栄えの都合上，各装置等の前に半角スペースが入っています</t>
    <rPh sb="0" eb="1">
      <t>ヒョウジノミバエノツゴウジョウ</t>
    </rPh>
    <phoneticPr fontId="2"/>
  </si>
  <si>
    <t>注：機器の追加や名称変更を行った場合は，</t>
    <rPh sb="0" eb="1">
      <t xml:space="preserve">チュウ </t>
    </rPh>
    <rPh sb="2" eb="4">
      <t xml:space="preserve">キキノツイカヤ </t>
    </rPh>
    <rPh sb="8" eb="12">
      <t xml:space="preserve">メイショウヘンコウヲオコナッタバアイハ ザイゲンクブン ジョウケンツキ ショシキ ジョウケンノ シュウセイヲオコナウコト </t>
    </rPh>
    <phoneticPr fontId="2"/>
  </si>
  <si>
    <t>　１．[財源区分2]と[※地球研外の予算の場合は...]の条件付き書式の条件の修正を行うこと</t>
    <phoneticPr fontId="2"/>
  </si>
  <si>
    <t>（選択）</t>
    <rPh sb="0" eb="2">
      <t>カガク</t>
    </rPh>
    <rPh sb="2" eb="4">
      <t>ケンキュウヒ</t>
    </rPh>
    <phoneticPr fontId="2"/>
  </si>
  <si>
    <t>　２．[共通機器やその他の機器・設備の利用希望内容詳細]の条件付き書式の条件を必要に応じて修正すること</t>
    <rPh sb="29" eb="32">
      <t xml:space="preserve">ジョウケンツキショシキノ </t>
    </rPh>
    <rPh sb="36" eb="38">
      <t xml:space="preserve">ジョウケンヲ </t>
    </rPh>
    <rPh sb="39" eb="41">
      <t xml:space="preserve">ヒツヨウニオウジテ </t>
    </rPh>
    <rPh sb="45" eb="47">
      <t xml:space="preserve">シュウセイスルコト </t>
    </rPh>
    <phoneticPr fontId="2"/>
  </si>
  <si>
    <t>　３．[時間・測定数・サイクル（見込み）]の条件付き書式の条件を必要に応じて修正すること</t>
    <rPh sb="4" eb="6">
      <t xml:space="preserve">ジカン </t>
    </rPh>
    <rPh sb="7" eb="10">
      <t xml:space="preserve">ソクテイスウ </t>
    </rPh>
    <rPh sb="16" eb="18">
      <t xml:space="preserve">ミコミ </t>
    </rPh>
    <rPh sb="22" eb="25">
      <t xml:space="preserve">ジョウケンツキショシキノ </t>
    </rPh>
    <rPh sb="29" eb="31">
      <t xml:space="preserve">ジョウケンヲ </t>
    </rPh>
    <rPh sb="32" eb="34">
      <t xml:space="preserve">ヒツヨウニオウジテ </t>
    </rPh>
    <rPh sb="38" eb="40">
      <t xml:space="preserve">シュウセイスルコト </t>
    </rPh>
    <phoneticPr fontId="2"/>
  </si>
  <si>
    <t>←IFS関数は，買い切りのExcelでは使えないらしいので，IF関数に書き換えました（複数条件をネストで指定）</t>
    <rPh sb="4" eb="6">
      <t xml:space="preserve">カンスウハ </t>
    </rPh>
    <rPh sb="8" eb="9">
      <t xml:space="preserve">カイキリノ </t>
    </rPh>
    <rPh sb="20" eb="21">
      <t xml:space="preserve">ツカエナイラシイ </t>
    </rPh>
    <rPh sb="32" eb="34">
      <t xml:space="preserve">カンスウヲ </t>
    </rPh>
    <rPh sb="35" eb="36">
      <t xml:space="preserve">カキカエタ </t>
    </rPh>
    <phoneticPr fontId="2"/>
  </si>
  <si>
    <t>＜入力規則＞</t>
    <rPh sb="0" eb="1">
      <t>ニュウリョクキソク</t>
    </rPh>
    <phoneticPr fontId="2"/>
  </si>
  <si>
    <t>採択番号</t>
    <rPh sb="0" eb="4">
      <t xml:space="preserve">サイタクバンゴウ </t>
    </rPh>
    <phoneticPr fontId="2"/>
  </si>
  <si>
    <t>日付</t>
    <rPh sb="0" eb="2">
      <t>ヒヅケ</t>
    </rPh>
    <phoneticPr fontId="2"/>
  </si>
  <si>
    <t>年：2020以上，月：1〜12，日：1〜31の整数値</t>
    <rPh sb="0" eb="1">
      <t>ネン</t>
    </rPh>
    <phoneticPr fontId="2"/>
  </si>
  <si>
    <t>←{}を手入力するのは無効なので，配列数式にするためには，Cntl+Uあるいはセルのダブルクリックで参照セルが表示されるようにしてからCntl+Shift+Enter</t>
    <rPh sb="4" eb="7">
      <t xml:space="preserve">テニュウリョクスルノハムコウナノデ </t>
    </rPh>
    <rPh sb="17" eb="21">
      <t xml:space="preserve">ハイレツスウシキニスルタメニ </t>
    </rPh>
    <rPh sb="50" eb="52">
      <t xml:space="preserve">サンショウセルガ </t>
    </rPh>
    <rPh sb="55" eb="57">
      <t xml:space="preserve">ヒョウジサレルヨウニシテカラ </t>
    </rPh>
    <phoneticPr fontId="2"/>
  </si>
  <si>
    <t>申請区分</t>
    <phoneticPr fontId="2"/>
  </si>
  <si>
    <t>リスト＞ドロップダウンリスト：参照リスト!$H$13:$H$22</t>
    <phoneticPr fontId="2"/>
  </si>
  <si>
    <t>≧1の整数値</t>
    <rPh sb="0" eb="2">
      <t>セオシイト</t>
    </rPh>
    <phoneticPr fontId="2"/>
  </si>
  <si>
    <t>共通機器名</t>
    <phoneticPr fontId="2"/>
  </si>
  <si>
    <t>リスト＞ドロップダウンリスト：参照リスト!$A$3:$A$22</t>
    <phoneticPr fontId="2"/>
  </si>
  <si>
    <t>採択区分</t>
    <rPh sb="0" eb="4">
      <t xml:space="preserve">サイタククブン </t>
    </rPh>
    <phoneticPr fontId="2"/>
  </si>
  <si>
    <r>
      <t>採択者名（</t>
    </r>
    <r>
      <rPr>
        <sz val="10"/>
        <color rgb="FFFF0000"/>
        <rFont val="ＭＳ Ｐゴシック"/>
        <family val="2"/>
        <charset val="128"/>
      </rPr>
      <t>関数有り：ここには入力しないこと</t>
    </r>
    <r>
      <rPr>
        <sz val="10"/>
        <rFont val="ＭＳ Ｐゴシック"/>
        <family val="2"/>
        <charset val="128"/>
      </rPr>
      <t>）</t>
    </r>
    <rPh sb="0" eb="4">
      <t xml:space="preserve">サイタクシャメイ </t>
    </rPh>
    <rPh sb="5" eb="7">
      <t xml:space="preserve">カンスウガハイッテイル </t>
    </rPh>
    <rPh sb="7" eb="8">
      <t xml:space="preserve">アリ </t>
    </rPh>
    <rPh sb="14" eb="16">
      <t xml:space="preserve">ニュウリョクシナイコト </t>
    </rPh>
    <phoneticPr fontId="2"/>
  </si>
  <si>
    <t>採択者名（入力箇所）</t>
    <rPh sb="0" eb="4">
      <t xml:space="preserve">サイタクシャメイ </t>
    </rPh>
    <rPh sb="5" eb="7">
      <t xml:space="preserve">ニュウリョク </t>
    </rPh>
    <rPh sb="7" eb="9">
      <t xml:space="preserve">カショ </t>
    </rPh>
    <phoneticPr fontId="2"/>
  </si>
  <si>
    <t>使用制限日の利用希望</t>
    <phoneticPr fontId="2"/>
  </si>
  <si>
    <t>リスト＞ドロップダウンリスト：参照リスト!$G$13:$G$15</t>
    <phoneticPr fontId="2"/>
  </si>
  <si>
    <t>時間・測定・サイクル数</t>
    <rPh sb="0" eb="2">
      <t>ジカン</t>
    </rPh>
    <phoneticPr fontId="2"/>
  </si>
  <si>
    <t>申請書：＞0，確認書：≧0（ただし，0は表示されない設定）</t>
    <rPh sb="0" eb="3">
      <t>：</t>
    </rPh>
    <phoneticPr fontId="2"/>
  </si>
  <si>
    <t>総時間</t>
    <phoneticPr fontId="2"/>
  </si>
  <si>
    <t>＞0</t>
    <phoneticPr fontId="2"/>
  </si>
  <si>
    <t>財源区分2</t>
    <rPh sb="0" eb="4">
      <t>2</t>
    </rPh>
    <phoneticPr fontId="2"/>
  </si>
  <si>
    <t>リスト＞ドロップダウンリスト：INDIRECT(参照リスト!$G$5)→プルダウン項目は名前の定義を参照</t>
    <rPh sb="0" eb="2">
      <t>ナマエノテイギヲ</t>
    </rPh>
    <phoneticPr fontId="2"/>
  </si>
  <si>
    <t>＜コントロール＞</t>
    <phoneticPr fontId="2"/>
  </si>
  <si>
    <t>オプションボタン</t>
    <phoneticPr fontId="2"/>
  </si>
  <si>
    <t>複数装置の申請に関する特記事項の選択肢：G10に反映</t>
    <rPh sb="0" eb="4">
      <t>ノ</t>
    </rPh>
    <phoneticPr fontId="2"/>
  </si>
  <si>
    <t>＜関数＞</t>
    <rPh sb="0" eb="1">
      <t>カンスウ</t>
    </rPh>
    <phoneticPr fontId="2"/>
  </si>
  <si>
    <t>課金単位名</t>
    <rPh sb="0" eb="1">
      <t>メイ</t>
    </rPh>
    <phoneticPr fontId="2"/>
  </si>
  <si>
    <r>
      <t>INDEX(参照リスト!$E:$E, MATCH(</t>
    </r>
    <r>
      <rPr>
        <sz val="10"/>
        <color rgb="FFFF0000"/>
        <rFont val="ＭＳ Ｐゴシック"/>
        <family val="2"/>
        <charset val="128"/>
      </rPr>
      <t>当該セル（絶対参照）</t>
    </r>
    <r>
      <rPr>
        <sz val="10"/>
        <rFont val="ＭＳ Ｐゴシック"/>
        <family val="2"/>
        <charset val="128"/>
      </rPr>
      <t>,参照リスト!$A:$A,0),1)</t>
    </r>
    <rPh sb="0" eb="3">
      <t>トウガイセツ</t>
    </rPh>
    <phoneticPr fontId="2"/>
  </si>
  <si>
    <t>課金単価</t>
    <rPh sb="0" eb="1">
      <t>カキンタンカ</t>
    </rPh>
    <phoneticPr fontId="2"/>
  </si>
  <si>
    <r>
      <t>INDEX(参照リスト!$C:$C, MATCH(</t>
    </r>
    <r>
      <rPr>
        <sz val="10"/>
        <color rgb="FFFF0000"/>
        <rFont val="ＭＳ Ｐゴシック"/>
        <family val="2"/>
        <charset val="128"/>
      </rPr>
      <t>当該セル（絶対参照）</t>
    </r>
    <r>
      <rPr>
        <sz val="10"/>
        <rFont val="ＭＳ Ｐゴシック"/>
        <family val="2"/>
        <charset val="128"/>
      </rPr>
      <t>,参照リスト!$A:$A,0),1)</t>
    </r>
    <rPh sb="0" eb="2">
      <t>トウガイセル</t>
    </rPh>
    <phoneticPr fontId="2"/>
  </si>
  <si>
    <t>INDEX(参照リスト!$I13:$I22, MATCH($AE$12,参照リスト!$H13:$H22,0),1)</t>
    <phoneticPr fontId="2"/>
  </si>
  <si>
    <t>INDEX(参照リスト!$J13:$J22, MATCH($AE$12,参照リスト!$H13:$H22,0),1)</t>
    <phoneticPr fontId="2"/>
  </si>
  <si>
    <t>A36外部資金費目名</t>
    <rPh sb="0" eb="3">
      <t>ガイブシキン</t>
    </rPh>
    <phoneticPr fontId="2"/>
  </si>
  <si>
    <t>INDEX(参照リスト!$I26:$I36, MATCH($P$34,参照リスト!$H26:$H36,0),1)</t>
    <phoneticPr fontId="2"/>
  </si>
  <si>
    <t>スペース除去処理</t>
    <phoneticPr fontId="2"/>
  </si>
  <si>
    <r>
      <t>SUBSTITUTE((SUBSTITUTE(</t>
    </r>
    <r>
      <rPr>
        <sz val="10"/>
        <color rgb="FFFF0000"/>
        <rFont val="ＭＳ Ｐゴシック"/>
        <family val="2"/>
        <charset val="128"/>
      </rPr>
      <t>当該セル</t>
    </r>
    <r>
      <rPr>
        <sz val="10"/>
        <rFont val="ＭＳ Ｐゴシック"/>
        <family val="2"/>
        <charset val="128"/>
      </rPr>
      <t>," ","　")),"　","")　←　半角スペースを全角スペースに変換してから，全角スペースをスペースなしに変換している</t>
    </r>
    <rPh sb="48" eb="50">
      <t xml:space="preserve">ハンカク </t>
    </rPh>
    <rPh sb="55" eb="57">
      <t xml:space="preserve">ゼンカクスペースニシテ </t>
    </rPh>
    <rPh sb="62" eb="64">
      <t xml:space="preserve">ヘンカン </t>
    </rPh>
    <rPh sb="69" eb="71">
      <t xml:space="preserve">ゼンカクスペースヲ </t>
    </rPh>
    <rPh sb="83" eb="85">
      <t xml:space="preserve">ヘンカンスル </t>
    </rPh>
    <phoneticPr fontId="2"/>
  </si>
  <si>
    <t>同位体環境学採択区分</t>
    <phoneticPr fontId="2"/>
  </si>
  <si>
    <t>IF(OR('（略）申請書'!$AE$12=参照リスト!H15,'（略）申請書'!$AE$12=参照リスト!H16),参照リスト!$I$15,IF(OR('（略）申請書'!$AE$12=参照リスト!H17,'（略）申請書'!$AE$12=参照リスト!H18),参照リスト!$I$17,IF('（略）申請書'!$AE$12=参照リスト!H21,参照リスト!$I$21,0)))</t>
    <phoneticPr fontId="2"/>
  </si>
  <si>
    <t>{=INDEX($I$45:$K$58, MATCH($K$37&amp;$K$39, $K$45:$K$58&amp;$I$45:$I$58,0),2)} 　←　{}を手入力するのは無効なので，配列数式にするためには，Cntl+Uあるいはセルのダブルクリックで参照セルが表示されるようにしてからCntl+Shift+Enter</t>
    <phoneticPr fontId="2"/>
  </si>
  <si>
    <t>＜条件付き書式に関する注意＞</t>
    <rPh sb="0" eb="1">
      <t>ジョウケンツキ</t>
    </rPh>
    <phoneticPr fontId="2"/>
  </si>
  <si>
    <t>同位体環境学（部門）（機構）について，採択者と支払者名が一致しているか確認しやすいように条件付き書式にしていますが，先に支払者を書いたときに赤字＆赤ハイライトになるため利用者が驚くかもしれません（両方が一致すれば黒字表示になります）</t>
    <rPh sb="0" eb="2">
      <t>キコウ</t>
    </rPh>
    <phoneticPr fontId="2"/>
  </si>
  <si>
    <t>[財源区分2]と[※地球研外の予算の場合は...]については，その他，共通機器以外のみの場合にハイライトされないようにするために，課金対象共通機器をORでリストしています（長さの都合で2つに分かれています）</t>
    <rPh sb="0" eb="2">
      <t>センタク2</t>
    </rPh>
    <rPh sb="10" eb="14">
      <t xml:space="preserve">チキュウケンガイノ </t>
    </rPh>
    <rPh sb="15" eb="17">
      <t xml:space="preserve">ヨサンノバアイハ </t>
    </rPh>
    <phoneticPr fontId="2"/>
  </si>
  <si>
    <t>装置を参照するときは，名前の前の半角スペースを忘れないこと</t>
    <rPh sb="0" eb="2">
      <t>サンショウスルトキハ</t>
    </rPh>
    <phoneticPr fontId="2"/>
  </si>
  <si>
    <t>申請日</t>
    <rPh sb="0" eb="2">
      <t>シンセイビ</t>
    </rPh>
    <phoneticPr fontId="2"/>
  </si>
  <si>
    <t>年</t>
    <rPh sb="0" eb="1">
      <t>ネｎ</t>
    </rPh>
    <phoneticPr fontId="2"/>
  </si>
  <si>
    <t>月</t>
    <rPh sb="0" eb="1">
      <t>ガツ</t>
    </rPh>
    <phoneticPr fontId="3"/>
  </si>
  <si>
    <t>日</t>
    <rPh sb="0" eb="1">
      <t>ニチ</t>
    </rPh>
    <phoneticPr fontId="3"/>
  </si>
  <si>
    <t>総合地球環境学研究所長　殿</t>
    <rPh sb="0" eb="2">
      <t>ソウゴウ</t>
    </rPh>
    <rPh sb="2" eb="4">
      <t>チキュウ</t>
    </rPh>
    <rPh sb="4" eb="6">
      <t>カンキョウ</t>
    </rPh>
    <rPh sb="6" eb="7">
      <t>ガク</t>
    </rPh>
    <rPh sb="7" eb="10">
      <t>ケンキュウショ</t>
    </rPh>
    <rPh sb="10" eb="11">
      <t>チョウ</t>
    </rPh>
    <rPh sb="12" eb="13">
      <t>ドノ</t>
    </rPh>
    <phoneticPr fontId="2"/>
  </si>
  <si>
    <t>氏名</t>
    <rPh sb="0" eb="2">
      <t>シメイ</t>
    </rPh>
    <phoneticPr fontId="2"/>
  </si>
  <si>
    <t>所属</t>
    <rPh sb="0" eb="2">
      <t>ショゾク</t>
    </rPh>
    <phoneticPr fontId="2"/>
  </si>
  <si>
    <t xml:space="preserve">共通機器利用申請書　兼　利用負担金推計書   </t>
    <rPh sb="0" eb="2">
      <t>キョウツウ</t>
    </rPh>
    <rPh sb="2" eb="4">
      <t>キキ</t>
    </rPh>
    <rPh sb="4" eb="6">
      <t>リヨウ</t>
    </rPh>
    <rPh sb="6" eb="8">
      <t>シンセイ</t>
    </rPh>
    <rPh sb="8" eb="9">
      <t>ショケンリヨウフタンキンスイケイショ</t>
    </rPh>
    <phoneticPr fontId="3"/>
  </si>
  <si>
    <t>下記の通り共通機器の利用を申請し、かつ下記の内容の通り機器利用料金を推計します。</t>
    <rPh sb="0" eb="2">
      <t>カキ</t>
    </rPh>
    <rPh sb="3" eb="4">
      <t>トオ</t>
    </rPh>
    <rPh sb="5" eb="7">
      <t>キョウツウ</t>
    </rPh>
    <rPh sb="7" eb="9">
      <t>キキ</t>
    </rPh>
    <rPh sb="10" eb="12">
      <t>リヨウ</t>
    </rPh>
    <rPh sb="13" eb="15">
      <t>シンセイ</t>
    </rPh>
    <rPh sb="19" eb="21">
      <t>カキ</t>
    </rPh>
    <rPh sb="22" eb="24">
      <t>ナイヨウ</t>
    </rPh>
    <rPh sb="25" eb="26">
      <t>トオ</t>
    </rPh>
    <rPh sb="27" eb="29">
      <t>キキ</t>
    </rPh>
    <rPh sb="29" eb="31">
      <t>リヨウ</t>
    </rPh>
    <rPh sb="31" eb="33">
      <t>リョウキン</t>
    </rPh>
    <rPh sb="34" eb="36">
      <t>スイケイ</t>
    </rPh>
    <phoneticPr fontId="3"/>
  </si>
  <si>
    <t>申請区分</t>
    <rPh sb="0" eb="2">
      <t>シンセイクブン</t>
    </rPh>
    <phoneticPr fontId="2"/>
  </si>
  <si>
    <t>名</t>
    <rPh sb="0" eb="1">
      <t>メイ</t>
    </rPh>
    <phoneticPr fontId="2"/>
  </si>
  <si>
    <t>承認
番号</t>
    <phoneticPr fontId="2"/>
  </si>
  <si>
    <t>時間・測定・
サイクル数
（見込み）</t>
    <rPh sb="0" eb="2">
      <t>・</t>
    </rPh>
    <phoneticPr fontId="2"/>
  </si>
  <si>
    <t>単価</t>
    <rPh sb="0" eb="2">
      <t>タンカ</t>
    </rPh>
    <phoneticPr fontId="2"/>
  </si>
  <si>
    <t>小計</t>
    <rPh sb="0" eb="2">
      <t>ショウケイ</t>
    </rPh>
    <phoneticPr fontId="2"/>
  </si>
  <si>
    <t>(自動入力)</t>
    <phoneticPr fontId="2"/>
  </si>
  <si>
    <t>月</t>
    <rPh sb="0" eb="1">
      <t>ガツ</t>
    </rPh>
    <phoneticPr fontId="2"/>
  </si>
  <si>
    <t>日</t>
    <rPh sb="0" eb="1">
      <t>ニチ</t>
    </rPh>
    <phoneticPr fontId="2"/>
  </si>
  <si>
    <t>〜</t>
    <rPh sb="0" eb="1">
      <t>ニチ</t>
    </rPh>
    <phoneticPr fontId="2"/>
  </si>
  <si>
    <t>合計金額 （推計額）</t>
    <phoneticPr fontId="2"/>
  </si>
  <si>
    <t>作業開始予定日時</t>
    <phoneticPr fontId="2"/>
  </si>
  <si>
    <t>月</t>
    <rPh sb="0" eb="1">
      <t>ツキ</t>
    </rPh>
    <phoneticPr fontId="2"/>
  </si>
  <si>
    <t>日</t>
    <rPh sb="0" eb="1">
      <t>ヒ</t>
    </rPh>
    <phoneticPr fontId="2"/>
  </si>
  <si>
    <t>時頃</t>
    <rPh sb="0" eb="2">
      <t>ジゴロ</t>
    </rPh>
    <phoneticPr fontId="2"/>
  </si>
  <si>
    <t>共通機器やその他の機器・設備の利用希望内容詳細</t>
    <rPh sb="0" eb="4">
      <t>）</t>
    </rPh>
    <rPh sb="7" eb="8">
      <t xml:space="preserve">タノ </t>
    </rPh>
    <rPh sb="9" eb="11">
      <t xml:space="preserve">キキ </t>
    </rPh>
    <rPh sb="12" eb="14">
      <t xml:space="preserve">セツビ </t>
    </rPh>
    <rPh sb="19" eb="21">
      <t xml:space="preserve">ナイヨウ </t>
    </rPh>
    <rPh sb="21" eb="23">
      <t xml:space="preserve">ショウサイ </t>
    </rPh>
    <phoneticPr fontId="3"/>
  </si>
  <si>
    <t>複数装置の申請に関する特記事項</t>
    <rPh sb="0" eb="2">
      <t>フクスウシンセイジノ</t>
    </rPh>
    <phoneticPr fontId="2"/>
  </si>
  <si>
    <t>希望日程備考（特記事項補足，第２希望等）</t>
    <rPh sb="0" eb="20">
      <t>シヨウニ￥</t>
    </rPh>
    <phoneticPr fontId="2"/>
  </si>
  <si>
    <t>予約できない装置がある場合、</t>
    <rPh sb="0" eb="2">
      <t>ヨヤクデキナイソウチガ</t>
    </rPh>
    <phoneticPr fontId="2"/>
  </si>
  <si>
    <t xml:space="preserve"> 　　 すべてキャンセルします。</t>
    <phoneticPr fontId="2"/>
  </si>
  <si>
    <t xml:space="preserve"> 　　 予約可能な装置はすべて予約します。</t>
    <rPh sb="0" eb="21">
      <t>ヨヤクカノウナモノノミヨヤクシマス</t>
    </rPh>
    <phoneticPr fontId="2"/>
  </si>
  <si>
    <t xml:space="preserve"> 　　 条件により予約します（備考参照）。</t>
    <rPh sb="0" eb="2">
      <t>ジョウケンニヨリ</t>
    </rPh>
    <rPh sb="1" eb="3">
      <t>センタク</t>
    </rPh>
    <phoneticPr fontId="2"/>
  </si>
  <si>
    <t>利用負担金支払方法</t>
    <rPh sb="0" eb="2">
      <t>リヨウ</t>
    </rPh>
    <rPh sb="2" eb="5">
      <t>フタンキン</t>
    </rPh>
    <rPh sb="5" eb="7">
      <t>シハライ</t>
    </rPh>
    <rPh sb="7" eb="9">
      <t>ホウホウ</t>
    </rPh>
    <phoneticPr fontId="2"/>
  </si>
  <si>
    <t>職名</t>
    <rPh sb="0" eb="2">
      <t>ショクメイ</t>
    </rPh>
    <phoneticPr fontId="2"/>
  </si>
  <si>
    <t>ふりがな</t>
    <phoneticPr fontId="2"/>
  </si>
  <si>
    <t>印</t>
    <rPh sb="0" eb="1">
      <t>イン</t>
    </rPh>
    <phoneticPr fontId="2"/>
  </si>
  <si>
    <t>採択番号</t>
    <phoneticPr fontId="2"/>
  </si>
  <si>
    <t>財源区分1</t>
    <rPh sb="0" eb="2">
      <t>ザイゲン</t>
    </rPh>
    <rPh sb="2" eb="4">
      <t>クブン</t>
    </rPh>
    <phoneticPr fontId="2"/>
  </si>
  <si>
    <t>財源区分2</t>
    <rPh sb="0" eb="2">
      <t>ザイゲン</t>
    </rPh>
    <rPh sb="2" eb="4">
      <t>クブン</t>
    </rPh>
    <phoneticPr fontId="2"/>
  </si>
  <si>
    <t>外部資金詳細</t>
    <rPh sb="0" eb="2">
      <t>ガイブ</t>
    </rPh>
    <rPh sb="2" eb="4">
      <t>シキン</t>
    </rPh>
    <rPh sb="4" eb="6">
      <t>ショウサイガイブシキンリヨウバアイシタキニュウネガ</t>
    </rPh>
    <phoneticPr fontId="2"/>
  </si>
  <si>
    <t>課題番号</t>
    <rPh sb="0" eb="2">
      <t>カダイバンゴウ</t>
    </rPh>
    <phoneticPr fontId="2"/>
  </si>
  <si>
    <t>研究課題名</t>
    <rPh sb="0" eb="2">
      <t>ケンキュウカダイメイ</t>
    </rPh>
    <phoneticPr fontId="2"/>
  </si>
  <si>
    <t>※地球研外の予算の場合は以下にもご記入ください。</t>
    <phoneticPr fontId="2"/>
  </si>
  <si>
    <t>利用負担金支払者連絡先（請求書送付先）</t>
    <rPh sb="0" eb="5">
      <t>（</t>
    </rPh>
    <phoneticPr fontId="2"/>
  </si>
  <si>
    <t>所属所在地</t>
    <phoneticPr fontId="2"/>
  </si>
  <si>
    <t>〒</t>
    <phoneticPr fontId="2"/>
  </si>
  <si>
    <t>電話番号</t>
    <rPh sb="0" eb="2">
      <t>デンワ</t>
    </rPh>
    <rPh sb="2" eb="4">
      <t>バンゴウ</t>
    </rPh>
    <phoneticPr fontId="2"/>
  </si>
  <si>
    <t>E-mail</t>
    <phoneticPr fontId="2"/>
  </si>
  <si>
    <t>経理責任者　（所属の経理執行担当係長等）</t>
    <rPh sb="0" eb="20">
      <t>ケイリセキニンシャショゾクケイリシッコウタントウカカリチョウトウ</t>
    </rPh>
    <phoneticPr fontId="2"/>
  </si>
  <si>
    <t>　　　　上記財源にて本利用負担金の支払いが可能であることを経理責任者に確認しました</t>
    <rPh sb="4" eb="6">
      <t xml:space="preserve">ジョウキケイヒニテ </t>
    </rPh>
    <rPh sb="6" eb="8">
      <t xml:space="preserve">ザイゲン </t>
    </rPh>
    <rPh sb="10" eb="16">
      <t>ホンリヨウフタンキン</t>
    </rPh>
    <rPh sb="21" eb="23">
      <t xml:space="preserve">カノウデアルコトヲ </t>
    </rPh>
    <rPh sb="29" eb="34">
      <t xml:space="preserve">ケイリセキニンシャニカクニンシマシタ </t>
    </rPh>
    <phoneticPr fontId="2"/>
  </si>
  <si>
    <t>電話番号</t>
    <rPh sb="0" eb="4">
      <t xml:space="preserve">デンワバンゴウ </t>
    </rPh>
    <phoneticPr fontId="2"/>
  </si>
  <si>
    <t>殿</t>
    <rPh sb="0" eb="1">
      <t>ドノ</t>
    </rPh>
    <phoneticPr fontId="2"/>
  </si>
  <si>
    <t>総合地球環境学研究所長</t>
    <rPh sb="0" eb="2">
      <t>ソウゴウ</t>
    </rPh>
    <rPh sb="2" eb="4">
      <t>チキュウ</t>
    </rPh>
    <rPh sb="4" eb="6">
      <t>カンキョウ</t>
    </rPh>
    <rPh sb="6" eb="7">
      <t>ガク</t>
    </rPh>
    <rPh sb="7" eb="10">
      <t>ケンキュウショ</t>
    </rPh>
    <rPh sb="10" eb="11">
      <t>チョウ</t>
    </rPh>
    <phoneticPr fontId="3"/>
  </si>
  <si>
    <t>山極　壽一</t>
    <phoneticPr fontId="2"/>
  </si>
  <si>
    <t>共通機器利用承認書</t>
    <rPh sb="0" eb="2">
      <t>キョウツウ</t>
    </rPh>
    <rPh sb="2" eb="4">
      <t>キキ</t>
    </rPh>
    <rPh sb="4" eb="6">
      <t>リヨウ</t>
    </rPh>
    <rPh sb="6" eb="9">
      <t>ショウニンショ</t>
    </rPh>
    <phoneticPr fontId="2"/>
  </si>
  <si>
    <t>上記の通り共通機器の利用を承認します。所定の規定、マニュアル等に従って利用してください。</t>
    <rPh sb="0" eb="2">
      <t>ジョウキ</t>
    </rPh>
    <rPh sb="3" eb="4">
      <t>トオ</t>
    </rPh>
    <rPh sb="5" eb="7">
      <t>キョウツウ</t>
    </rPh>
    <rPh sb="7" eb="9">
      <t>キキ</t>
    </rPh>
    <rPh sb="10" eb="12">
      <t>リヨウ</t>
    </rPh>
    <rPh sb="13" eb="15">
      <t>ショウニン</t>
    </rPh>
    <rPh sb="19" eb="21">
      <t>ショテイ</t>
    </rPh>
    <rPh sb="22" eb="24">
      <t>キテイ</t>
    </rPh>
    <rPh sb="30" eb="31">
      <t>ナド</t>
    </rPh>
    <rPh sb="32" eb="33">
      <t>シタガ</t>
    </rPh>
    <rPh sb="35" eb="37">
      <t>リヨウ</t>
    </rPh>
    <phoneticPr fontId="2"/>
  </si>
  <si>
    <t>作成日</t>
    <rPh sb="0" eb="3">
      <t>サクセイ</t>
    </rPh>
    <phoneticPr fontId="2"/>
  </si>
  <si>
    <t>作業内容　及び　利用負担金確認書</t>
    <rPh sb="0" eb="2">
      <t>サギョウナイヨウ</t>
    </rPh>
    <phoneticPr fontId="3"/>
  </si>
  <si>
    <t>共通機器の使用が完了しましたので、下記の通り報告いたします。</t>
    <rPh sb="0" eb="2">
      <t>カキ</t>
    </rPh>
    <rPh sb="3" eb="4">
      <t>トオ</t>
    </rPh>
    <rPh sb="5" eb="7">
      <t>キョウツウ</t>
    </rPh>
    <rPh sb="7" eb="9">
      <t>キキ</t>
    </rPh>
    <rPh sb="10" eb="12">
      <t>リヨウ</t>
    </rPh>
    <rPh sb="13" eb="15">
      <t>シンセイ</t>
    </rPh>
    <rPh sb="19" eb="21">
      <t>カキ</t>
    </rPh>
    <rPh sb="22" eb="24">
      <t>ナイヨウ</t>
    </rPh>
    <rPh sb="25" eb="26">
      <t>トオ</t>
    </rPh>
    <rPh sb="27" eb="29">
      <t>キキリヨウリョウキンスイケイ</t>
    </rPh>
    <phoneticPr fontId="3"/>
  </si>
  <si>
    <t>作業内容</t>
    <rPh sb="0" eb="2">
      <t>サギョウナイヨウ</t>
    </rPh>
    <phoneticPr fontId="2"/>
  </si>
  <si>
    <t>試料の種類</t>
    <rPh sb="0" eb="2">
      <t>・</t>
    </rPh>
    <phoneticPr fontId="2"/>
  </si>
  <si>
    <r>
      <rPr>
        <vertAlign val="superscript"/>
        <sz val="10"/>
        <rFont val="ＭＳ Ｐゴシック"/>
        <family val="2"/>
        <charset val="128"/>
      </rPr>
      <t>＊</t>
    </r>
    <r>
      <rPr>
        <sz val="10"/>
        <rFont val="ＭＳ Ｐゴシック"/>
        <family val="2"/>
        <charset val="128"/>
      </rPr>
      <t>総時間</t>
    </r>
    <rPh sb="0" eb="4">
      <t>シヨウソウジカン</t>
    </rPh>
    <phoneticPr fontId="2"/>
  </si>
  <si>
    <r>
      <rPr>
        <vertAlign val="superscript"/>
        <sz val="10"/>
        <rFont val="ＭＳ Ｐゴシック"/>
        <family val="2"/>
        <charset val="128"/>
      </rPr>
      <t>＊</t>
    </r>
    <r>
      <rPr>
        <sz val="10"/>
        <rFont val="ＭＳ Ｐゴシック"/>
        <family val="3"/>
        <charset val="128"/>
      </rPr>
      <t>時間・測定・
サイクル数</t>
    </r>
    <rPh sb="0" eb="3">
      <t>ソクテイヨテイ</t>
    </rPh>
    <phoneticPr fontId="2"/>
  </si>
  <si>
    <t>H</t>
    <phoneticPr fontId="2"/>
  </si>
  <si>
    <t>人</t>
    <rPh sb="0" eb="1">
      <t>ニン</t>
    </rPh>
    <phoneticPr fontId="2"/>
  </si>
  <si>
    <r>
      <rPr>
        <vertAlign val="superscript"/>
        <sz val="9"/>
        <rFont val="ＭＳ Ｐゴシック"/>
        <family val="3"/>
        <charset val="128"/>
      </rPr>
      <t>＊</t>
    </r>
    <r>
      <rPr>
        <sz val="9"/>
        <rFont val="ＭＳ Ｐゴシック"/>
        <family val="3"/>
        <charset val="128"/>
      </rPr>
      <t>課金対象となる測定や総時間については、別紙を参照のこと。</t>
    </r>
    <rPh sb="0" eb="1">
      <t>シンセイキカンニ</t>
    </rPh>
    <phoneticPr fontId="2"/>
  </si>
  <si>
    <t>合計金額</t>
    <phoneticPr fontId="2"/>
  </si>
  <si>
    <t>備考（上記内容の詳細等）</t>
    <phoneticPr fontId="2"/>
  </si>
  <si>
    <t>上記の作業報告内容について、確認いたしました。</t>
    <rPh sb="0" eb="1">
      <t>ジョウキコンカイノ</t>
    </rPh>
    <phoneticPr fontId="2"/>
  </si>
  <si>
    <t>利用負担金請求額</t>
    <rPh sb="0" eb="3">
      <t>セイキュウガク</t>
    </rPh>
    <phoneticPr fontId="2"/>
  </si>
  <si>
    <t>利用負担金支払者</t>
    <phoneticPr fontId="2"/>
  </si>
  <si>
    <t>上記共通機器の利用に伴う利用負担金請求額について、確認いたしました。</t>
    <rPh sb="0" eb="1">
      <t>ジョウキコンカイノ</t>
    </rPh>
    <phoneticPr fontId="2"/>
  </si>
  <si>
    <t>インセンティブ経費</t>
    <phoneticPr fontId="2"/>
  </si>
  <si>
    <t>2件目チェック</t>
    <phoneticPr fontId="2"/>
  </si>
  <si>
    <t>２．同位体環境学（計測）</t>
    <rPh sb="0" eb="12">
      <t>ドウイタイカンキョウガク</t>
    </rPh>
    <phoneticPr fontId="2"/>
  </si>
  <si>
    <t>２．同位体環境学（計測_超過）</t>
    <rPh sb="0" eb="15">
      <t>ドウイタイカンキョウガク</t>
    </rPh>
    <phoneticPr fontId="2"/>
  </si>
  <si>
    <t>共同研究事業　採択者名及び採択番号</t>
    <rPh sb="0" eb="6">
      <t xml:space="preserve">キョウドウケンキュウジギョウ </t>
    </rPh>
    <phoneticPr fontId="2"/>
  </si>
  <si>
    <t>稼働日数</t>
    <rPh sb="0" eb="2">
      <t xml:space="preserve">カドウ </t>
    </rPh>
    <rPh sb="2" eb="4">
      <t xml:space="preserve">シヨウニッスウ </t>
    </rPh>
    <phoneticPr fontId="2"/>
  </si>
  <si>
    <t>広領域連携経費</t>
    <rPh sb="0" eb="3">
      <t xml:space="preserve">コウリョウイキ </t>
    </rPh>
    <rPh sb="3" eb="5">
      <t xml:space="preserve">レンケイ </t>
    </rPh>
    <rPh sb="5" eb="7">
      <t>ケイヒ</t>
    </rPh>
    <phoneticPr fontId="2"/>
  </si>
  <si>
    <t>広領域連携経費</t>
    <rPh sb="0" eb="5">
      <t xml:space="preserve">コウリョウイキレンケイ </t>
    </rPh>
    <phoneticPr fontId="2"/>
  </si>
  <si>
    <t>基幹研究（人新世）経費</t>
    <rPh sb="0" eb="2">
      <t xml:space="preserve">キカン </t>
    </rPh>
    <rPh sb="2" eb="4">
      <t xml:space="preserve">キカンケンキュウ </t>
    </rPh>
    <rPh sb="5" eb="6">
      <t xml:space="preserve">ヒト </t>
    </rPh>
    <rPh sb="6" eb="8">
      <t xml:space="preserve">シンセ </t>
    </rPh>
    <rPh sb="9" eb="11">
      <t xml:space="preserve">ケイヒ </t>
    </rPh>
    <phoneticPr fontId="2"/>
  </si>
  <si>
    <t>（選択）</t>
    <rPh sb="0" eb="2">
      <t xml:space="preserve">キカン </t>
    </rPh>
    <rPh sb="2" eb="4">
      <t xml:space="preserve">キカンケンキュウ ヒト シンセ ケイヒ </t>
    </rPh>
    <phoneticPr fontId="2"/>
  </si>
  <si>
    <t>基幹研究（人新世）経費</t>
    <rPh sb="4" eb="6">
      <t>ケイヒ</t>
    </rPh>
    <phoneticPr fontId="2"/>
  </si>
  <si>
    <t>地球研内_資金追加情報</t>
    <rPh sb="0" eb="2">
      <t xml:space="preserve">チキュウケンナイ </t>
    </rPh>
    <rPh sb="2" eb="3">
      <t xml:space="preserve">ケン </t>
    </rPh>
    <rPh sb="3" eb="4">
      <t xml:space="preserve">ナイ </t>
    </rPh>
    <rPh sb="5" eb="7">
      <t xml:space="preserve">ナイブシキン </t>
    </rPh>
    <rPh sb="7" eb="11">
      <t xml:space="preserve">ツイカジョウホウ </t>
    </rPh>
    <phoneticPr fontId="2"/>
  </si>
  <si>
    <t>←内部資金</t>
    <rPh sb="1" eb="5">
      <t xml:space="preserve">ナイブシキン </t>
    </rPh>
    <phoneticPr fontId="2"/>
  </si>
  <si>
    <t>←内外部資金</t>
    <rPh sb="0" eb="1">
      <t>←</t>
    </rPh>
    <rPh sb="1" eb="2">
      <t xml:space="preserve">ナイガイブシキン </t>
    </rPh>
    <phoneticPr fontId="2"/>
  </si>
  <si>
    <t>その他</t>
    <rPh sb="0" eb="1">
      <t>メイ</t>
    </rPh>
    <phoneticPr fontId="2"/>
  </si>
  <si>
    <t>所管コード，目的コードを記入</t>
    <rPh sb="4" eb="5">
      <t xml:space="preserve">ヨウ </t>
    </rPh>
    <rPh sb="6" eb="7">
      <t xml:space="preserve">キニュウ </t>
    </rPh>
    <rPh sb="12" eb="14">
      <t xml:space="preserve">キニュウ ヨウ キニュウ </t>
    </rPh>
    <phoneticPr fontId="2"/>
  </si>
  <si>
    <t>所管コード，プロジェクトコードを記入</t>
    <rPh sb="4" eb="5">
      <t xml:space="preserve">ヨウ </t>
    </rPh>
    <rPh sb="16" eb="18">
      <t xml:space="preserve">キニュウ ヨウ キニュウ </t>
    </rPh>
    <phoneticPr fontId="2"/>
  </si>
  <si>
    <t>使用者合計，稼働日数，延べ人数</t>
    <rPh sb="0" eb="1">
      <t>シヨウシャゴウケイ</t>
    </rPh>
    <rPh sb="6" eb="10">
      <t xml:space="preserve">カドウニッスウ </t>
    </rPh>
    <phoneticPr fontId="2"/>
  </si>
  <si>
    <t>延べ人数</t>
    <phoneticPr fontId="2"/>
  </si>
  <si>
    <t>財源：その他欄への転記内容</t>
    <rPh sb="0" eb="2">
      <t xml:space="preserve">ザイゲン </t>
    </rPh>
    <rPh sb="6" eb="7">
      <t xml:space="preserve">ラン </t>
    </rPh>
    <rPh sb="9" eb="13">
      <t xml:space="preserve">テンキナイヨウ </t>
    </rPh>
    <phoneticPr fontId="2"/>
  </si>
  <si>
    <t>共同研究事業 採択者情報</t>
    <rPh sb="4" eb="6">
      <t xml:space="preserve">ジギョウ </t>
    </rPh>
    <rPh sb="7" eb="12">
      <t xml:space="preserve">サイタクジョウホウ </t>
    </rPh>
    <phoneticPr fontId="2"/>
  </si>
  <si>
    <t>採択者（研究代表者）名</t>
    <rPh sb="0" eb="1">
      <t>メイ</t>
    </rPh>
    <rPh sb="4" eb="9">
      <t xml:space="preserve">ケンキュウダイヒョウシャ </t>
    </rPh>
    <phoneticPr fontId="2"/>
  </si>
  <si>
    <t>同位体環境学採択者名（P33記入名）</t>
    <rPh sb="0" eb="4">
      <t>サイタクシャメイ</t>
    </rPh>
    <phoneticPr fontId="2"/>
  </si>
  <si>
    <t>【地球研経費支払い】共同研究事業採択者名</t>
    <rPh sb="0" eb="20">
      <t>）サイタクシャメイ</t>
    </rPh>
    <phoneticPr fontId="2"/>
  </si>
  <si>
    <t>共同研究事業採択者名（P33記入名）</t>
    <rPh sb="0" eb="6">
      <t>キョウドウケンキュウジ</t>
    </rPh>
    <phoneticPr fontId="2"/>
  </si>
  <si>
    <t xml:space="preserve"> 有機物H-Cr-IRMS</t>
    <rPh sb="3" eb="4">
      <t xml:space="preserve">ブツ </t>
    </rPh>
    <phoneticPr fontId="2"/>
  </si>
  <si>
    <t xml:space="preserve"> 有機物H-Cr-IRMS-UP</t>
    <rPh sb="3" eb="4">
      <t xml:space="preserve">ブツ </t>
    </rPh>
    <phoneticPr fontId="2"/>
  </si>
  <si>
    <t xml:space="preserve"> ウルトラミクロ天秤</t>
    <phoneticPr fontId="2"/>
  </si>
  <si>
    <t xml:space="preserve"> クリーンルーム</t>
    <phoneticPr fontId="2"/>
  </si>
  <si>
    <t xml:space="preserve"> その他</t>
    <phoneticPr fontId="2"/>
  </si>
  <si>
    <t>元素分析装置付き安定同位体比質量分析計（EA-IRMS_CN）</t>
    <rPh sb="0" eb="4">
      <t xml:space="preserve">ゲンソブンセキケイ </t>
    </rPh>
    <rPh sb="4" eb="7">
      <t xml:space="preserve">ソウチツキ </t>
    </rPh>
    <rPh sb="8" eb="14">
      <t xml:space="preserve">アンテイドウイタイヒ </t>
    </rPh>
    <rPh sb="14" eb="19">
      <t xml:space="preserve">シツリョウブンセキケイ </t>
    </rPh>
    <phoneticPr fontId="2"/>
  </si>
  <si>
    <t>元素分析装置付き安定同位体比質量分析計（EA-IRMS_S）</t>
    <rPh sb="0" eb="4">
      <t xml:space="preserve">ゲンソブンセキケイ </t>
    </rPh>
    <rPh sb="4" eb="7">
      <t xml:space="preserve">ソウチツキ </t>
    </rPh>
    <rPh sb="8" eb="14">
      <t xml:space="preserve">アンテイドウイタイヒ </t>
    </rPh>
    <rPh sb="14" eb="19">
      <t xml:space="preserve">シツリョウブンセキケイ </t>
    </rPh>
    <phoneticPr fontId="2"/>
  </si>
  <si>
    <t>オンラインガス調整/導入システム付き安定同位体比質量分析計（GB-IRMS)</t>
    <rPh sb="10" eb="12">
      <t xml:space="preserve">ドウニュウシステムツキ </t>
    </rPh>
    <rPh sb="28" eb="29">
      <t xml:space="preserve">ケイ </t>
    </rPh>
    <phoneticPr fontId="2"/>
  </si>
  <si>
    <t>熱分解型元素分析装置付き安定同位体比質量分析計（TC/EA-IRMS_OH）</t>
    <rPh sb="0" eb="4">
      <t xml:space="preserve">ネツブンカイガタ </t>
    </rPh>
    <rPh sb="4" eb="8">
      <t xml:space="preserve">ゲンソブンセキケイ </t>
    </rPh>
    <rPh sb="8" eb="11">
      <t xml:space="preserve">ソウチツキ </t>
    </rPh>
    <rPh sb="12" eb="18">
      <t xml:space="preserve">アンテイドウイタイヒ </t>
    </rPh>
    <rPh sb="18" eb="23">
      <t xml:space="preserve">シツリョウブンセキケイ </t>
    </rPh>
    <phoneticPr fontId="2"/>
  </si>
  <si>
    <t>熱分解型元素分析装置付き安定同位体比質量分析計（EA IsoLink-IRMS_OH）</t>
    <rPh sb="0" eb="4">
      <t xml:space="preserve">ネツブンカイガタ </t>
    </rPh>
    <rPh sb="4" eb="8">
      <t xml:space="preserve">ゲンソブンセキケイ </t>
    </rPh>
    <rPh sb="8" eb="11">
      <t xml:space="preserve">ソウチツキ </t>
    </rPh>
    <rPh sb="12" eb="18">
      <t xml:space="preserve">アンテイドウイタイヒ </t>
    </rPh>
    <rPh sb="18" eb="23">
      <t xml:space="preserve">シツリョウブンセキケイ </t>
    </rPh>
    <phoneticPr fontId="2"/>
  </si>
  <si>
    <t>担当者</t>
    <rPh sb="0" eb="3">
      <t xml:space="preserve">タントウシャ </t>
    </rPh>
    <phoneticPr fontId="2"/>
  </si>
  <si>
    <t>課金単位</t>
    <rPh sb="0" eb="4">
      <t xml:space="preserve">カキンタンイ </t>
    </rPh>
    <phoneticPr fontId="2"/>
  </si>
  <si>
    <t>陀安</t>
    <rPh sb="0" eb="2">
      <t xml:space="preserve">タヤス </t>
    </rPh>
    <phoneticPr fontId="2"/>
  </si>
  <si>
    <t>申</t>
    <rPh sb="0" eb="1">
      <t xml:space="preserve">シン </t>
    </rPh>
    <phoneticPr fontId="2"/>
  </si>
  <si>
    <t>由水</t>
    <rPh sb="0" eb="2">
      <t xml:space="preserve">ヨシｍジウ </t>
    </rPh>
    <phoneticPr fontId="2"/>
  </si>
  <si>
    <t>陀安</t>
    <rPh sb="0" eb="1">
      <t xml:space="preserve">タヤス </t>
    </rPh>
    <phoneticPr fontId="2"/>
  </si>
  <si>
    <t>藪崎</t>
    <rPh sb="0" eb="2">
      <t xml:space="preserve">ヤブサキ </t>
    </rPh>
    <phoneticPr fontId="2"/>
  </si>
  <si>
    <t>由水</t>
    <rPh sb="0" eb="1">
      <t xml:space="preserve">ヨｓミズ </t>
    </rPh>
    <phoneticPr fontId="2"/>
  </si>
  <si>
    <t>IF(K37=K77, J77,  IF(K37=K79, J79,  IF(K37=K81, J81,  IF(K37=K89, J89, IF(K37=K96, J96, IF(K37=K97, J97, IF(K37=K102, J102, IF(K37=K131, J131, IF(K37=K138, J138, IF(K37=K141, J141, IF(K37=K142, J142,100000)))))))))))</t>
    <phoneticPr fontId="2"/>
  </si>
  <si>
    <t>↑同区分で２件採択されている場合の２件目（lines 77, 79, 81, 89, 96, 97, 102, 131, 138, 141 &amp; 142; 2022)</t>
    <rPh sb="1" eb="4">
      <t xml:space="preserve">ドウクブンデ </t>
    </rPh>
    <rPh sb="6" eb="7">
      <t xml:space="preserve">ケン </t>
    </rPh>
    <rPh sb="7" eb="9">
      <t xml:space="preserve">サイタクサレテイルバアイ </t>
    </rPh>
    <phoneticPr fontId="2"/>
  </si>
  <si>
    <t xml:space="preserve"> 微量TIMSのみ</t>
    <phoneticPr fontId="2"/>
  </si>
  <si>
    <t xml:space="preserve"> 微量MC-ICPMS-only</t>
    <rPh sb="1" eb="3">
      <t xml:space="preserve">ビリョウ </t>
    </rPh>
    <phoneticPr fontId="2"/>
  </si>
  <si>
    <t xml:space="preserve"> 微量MC-ICPMS-set</t>
    <rPh sb="1" eb="3">
      <t xml:space="preserve">ビリョウ </t>
    </rPh>
    <phoneticPr fontId="2"/>
  </si>
  <si>
    <t>マルチコレクターＩＣＰ－ＭＳ (Neoma)：試料作成を含まない</t>
    <phoneticPr fontId="4"/>
  </si>
  <si>
    <t>マルチコレクターＩＣＰ－ＭＳ (Neoma)：試料作成を含む</t>
    <phoneticPr fontId="2"/>
  </si>
  <si>
    <t>マルチコレクターＩＣＰ－ＭＳ (NEPTUNE &amp; Neoma)：試料作成を含まない</t>
    <phoneticPr fontId="4"/>
  </si>
  <si>
    <t>マルチコレクターＩＣＰ－ＭＳ (NEPTUNE &amp; Neoma)：試料作成を含む</t>
    <phoneticPr fontId="2"/>
  </si>
  <si>
    <t>利用者</t>
    <rPh sb="0" eb="3">
      <t xml:space="preserve">リヨウシャ </t>
    </rPh>
    <phoneticPr fontId="2"/>
  </si>
  <si>
    <t>所属</t>
    <rPh sb="0" eb="2">
      <t xml:space="preserve">ショゾク </t>
    </rPh>
    <phoneticPr fontId="2"/>
  </si>
  <si>
    <t>共通機器名</t>
    <rPh sb="0" eb="5">
      <t xml:space="preserve">キョウツウキキメイ </t>
    </rPh>
    <phoneticPr fontId="2"/>
  </si>
  <si>
    <t>使用期間</t>
    <rPh sb="0" eb="4">
      <t xml:space="preserve">シヨウキカン </t>
    </rPh>
    <phoneticPr fontId="2"/>
  </si>
  <si>
    <t>担当</t>
    <rPh sb="0" eb="2">
      <t xml:space="preserve">タントウ </t>
    </rPh>
    <phoneticPr fontId="2"/>
  </si>
  <si>
    <t>備考</t>
    <rPh sb="0" eb="2">
      <t xml:space="preserve">ビコウ </t>
    </rPh>
    <phoneticPr fontId="2"/>
  </si>
  <si>
    <t>~</t>
    <phoneticPr fontId="2"/>
  </si>
  <si>
    <t>氏名</t>
    <rPh sb="0" eb="2">
      <t xml:space="preserve">シメイ </t>
    </rPh>
    <phoneticPr fontId="2"/>
  </si>
  <si>
    <t>No.</t>
    <phoneticPr fontId="2"/>
  </si>
  <si>
    <t xml:space="preserve"> 有機物OH_定温乾燥</t>
    <rPh sb="1" eb="3">
      <t xml:space="preserve">ユウキ </t>
    </rPh>
    <rPh sb="3" eb="4">
      <t xml:space="preserve">ブツ </t>
    </rPh>
    <rPh sb="7" eb="9">
      <t xml:space="preserve">テイオン </t>
    </rPh>
    <rPh sb="9" eb="11">
      <t xml:space="preserve">カンソウ </t>
    </rPh>
    <phoneticPr fontId="2"/>
  </si>
  <si>
    <t xml:space="preserve"> 有機物OH_凍結乾燥</t>
    <rPh sb="1" eb="3">
      <t xml:space="preserve">ユウキ </t>
    </rPh>
    <rPh sb="3" eb="4">
      <t xml:space="preserve">ブツ </t>
    </rPh>
    <rPh sb="7" eb="9">
      <t xml:space="preserve">トウケツ </t>
    </rPh>
    <rPh sb="9" eb="11">
      <t xml:space="preserve">カンソウ </t>
    </rPh>
    <phoneticPr fontId="2"/>
  </si>
  <si>
    <t>４．機構広領域（一般）</t>
    <rPh sb="1" eb="2">
      <t>ドウイタイカンキョウガク</t>
    </rPh>
    <rPh sb="2" eb="4">
      <t xml:space="preserve">キコウ </t>
    </rPh>
    <rPh sb="4" eb="7">
      <t xml:space="preserve">コウリョウイキ </t>
    </rPh>
    <rPh sb="8" eb="10">
      <t xml:space="preserve">イッパン </t>
    </rPh>
    <phoneticPr fontId="2"/>
  </si>
  <si>
    <t>４．同位体環境学（S連携）</t>
    <rPh sb="1" eb="2">
      <t>ドウイタイカンキョウガク</t>
    </rPh>
    <rPh sb="2" eb="8">
      <t>ドウイタ</t>
    </rPh>
    <rPh sb="10" eb="12">
      <t xml:space="preserve">レンケイ </t>
    </rPh>
    <phoneticPr fontId="2"/>
  </si>
  <si>
    <t>４．同位体環境学（S連携_超過）</t>
    <rPh sb="1" eb="2">
      <t>ドウイタイカンキョウガク</t>
    </rPh>
    <rPh sb="2" eb="8">
      <t>ドウイタ</t>
    </rPh>
    <rPh sb="10" eb="12">
      <t xml:space="preserve">レンケイ </t>
    </rPh>
    <rPh sb="13" eb="15">
      <t xml:space="preserve">チョウカ </t>
    </rPh>
    <phoneticPr fontId="2"/>
  </si>
  <si>
    <t>←基幹研究（人新世）経費</t>
    <phoneticPr fontId="2"/>
  </si>
  <si>
    <t>←同位体環境学事業経費</t>
    <rPh sb="1" eb="7">
      <t xml:space="preserve">ドウイタイカンキョウガク </t>
    </rPh>
    <rPh sb="8" eb="10">
      <t xml:space="preserve">ケイソク </t>
    </rPh>
    <phoneticPr fontId="2"/>
  </si>
  <si>
    <t>同位体・人新世での地球研支払い分について</t>
    <rPh sb="0" eb="3">
      <t>チキュウケンガケイヒヲシハラウモノ</t>
    </rPh>
    <rPh sb="4" eb="7">
      <t xml:space="preserve">ヒトシンセ </t>
    </rPh>
    <phoneticPr fontId="2"/>
  </si>
  <si>
    <t>（計測）（連携）（広領域一般）の場合，上記氏名を以下に転記</t>
    <rPh sb="0" eb="1">
      <t>ブモン</t>
    </rPh>
    <rPh sb="1" eb="3">
      <t xml:space="preserve">ケイソク </t>
    </rPh>
    <rPh sb="5" eb="7">
      <t xml:space="preserve">レンケイ </t>
    </rPh>
    <rPh sb="9" eb="14">
      <t xml:space="preserve">コウリョウイキイッパン </t>
    </rPh>
    <phoneticPr fontId="2"/>
  </si>
  <si>
    <t>同位体・人新世で採択者名と採択番号の一致確認用</t>
    <rPh sb="0" eb="3">
      <t>チキュウケンガケイヒヲシハラウモノ</t>
    </rPh>
    <rPh sb="4" eb="7">
      <t xml:space="preserve">ヒトシンセ </t>
    </rPh>
    <rPh sb="8" eb="12">
      <t xml:space="preserve">サイタクシャメイト </t>
    </rPh>
    <rPh sb="13" eb="17">
      <t xml:space="preserve">サイタクバンゴウノ </t>
    </rPh>
    <rPh sb="18" eb="23">
      <t xml:space="preserve">イッチカクニニョウ </t>
    </rPh>
    <phoneticPr fontId="2"/>
  </si>
  <si>
    <t>採択区分</t>
    <rPh sb="0" eb="1">
      <t xml:space="preserve">サイタククブン </t>
    </rPh>
    <phoneticPr fontId="2"/>
  </si>
  <si>
    <t>所管コード：14300102，目的コード：20301005</t>
  </si>
  <si>
    <t>所管コード：14210076，目的コード：20301343</t>
  </si>
  <si>
    <t>↑2024年3月現在，転記しないようにしています．こちらを申請書に転記させたい場合は，当該セルに「=参照リスト!H52」と入力してください．</t>
    <rPh sb="5" eb="6">
      <t xml:space="preserve">ネン </t>
    </rPh>
    <rPh sb="7" eb="10">
      <t xml:space="preserve">ガツゲンザイ </t>
    </rPh>
    <rPh sb="11" eb="13">
      <t xml:space="preserve">テンキシナイヨウニシテイマス </t>
    </rPh>
    <rPh sb="29" eb="32">
      <t xml:space="preserve">シンセイショノ </t>
    </rPh>
    <rPh sb="33" eb="35">
      <t xml:space="preserve">テンキサセタイ </t>
    </rPh>
    <rPh sb="39" eb="41">
      <t xml:space="preserve">バアイハ </t>
    </rPh>
    <rPh sb="43" eb="45">
      <t xml:space="preserve">トウガイセルニ </t>
    </rPh>
    <rPh sb="61" eb="63">
      <t xml:space="preserve">ニュウリョクスル </t>
    </rPh>
    <phoneticPr fontId="2"/>
  </si>
  <si>
    <t xml:space="preserve">計測・分析部門担当者自署 </t>
    <rPh sb="0" eb="2">
      <t>ケイ</t>
    </rPh>
    <rPh sb="5" eb="7">
      <t xml:space="preserve">ブモン </t>
    </rPh>
    <rPh sb="7" eb="13">
      <t>ケイソクブモンタントウ</t>
    </rPh>
    <phoneticPr fontId="2"/>
  </si>
  <si>
    <t>計測・分析部門担当者記入欄</t>
    <rPh sb="0" eb="2">
      <t>ブモンタントウヤ</t>
    </rPh>
    <rPh sb="5" eb="7">
      <t xml:space="preserve">ブモン </t>
    </rPh>
    <phoneticPr fontId="2"/>
  </si>
  <si>
    <t>カテゴリ</t>
    <phoneticPr fontId="2"/>
  </si>
  <si>
    <t xml:space="preserve"> （選択）</t>
    <phoneticPr fontId="2"/>
  </si>
  <si>
    <t xml:space="preserve"> TIMS-W-filament-only</t>
    <phoneticPr fontId="2"/>
  </si>
  <si>
    <t xml:space="preserve"> TIMS-W-filament-set</t>
    <phoneticPr fontId="2"/>
  </si>
  <si>
    <t xml:space="preserve"> TIMS-Re-filament-only</t>
    <phoneticPr fontId="2"/>
  </si>
  <si>
    <t xml:space="preserve"> TIMS-Re-filament-set</t>
    <phoneticPr fontId="2"/>
  </si>
  <si>
    <t xml:space="preserve"> 微量TIMS-W-filament-only</t>
    <rPh sb="1" eb="3">
      <t xml:space="preserve">ビリョウ </t>
    </rPh>
    <phoneticPr fontId="2"/>
  </si>
  <si>
    <t xml:space="preserve"> 微量TIMS-W-filament-set</t>
    <rPh sb="1" eb="3">
      <t xml:space="preserve">ビリョウ </t>
    </rPh>
    <phoneticPr fontId="2"/>
  </si>
  <si>
    <t xml:space="preserve"> 微量TIMS-Re-filament-only</t>
    <phoneticPr fontId="2"/>
  </si>
  <si>
    <t xml:space="preserve"> 微量TIMS-Re-filament-set</t>
    <phoneticPr fontId="2"/>
  </si>
  <si>
    <t xml:space="preserve"> 無機分析</t>
    <rPh sb="3" eb="5">
      <t xml:space="preserve">ムキブンセキ </t>
    </rPh>
    <phoneticPr fontId="4"/>
  </si>
  <si>
    <t>利用する</t>
    <rPh sb="0" eb="2">
      <t xml:space="preserve">リヨウスル </t>
    </rPh>
    <phoneticPr fontId="2"/>
  </si>
  <si>
    <t>装置カテゴリ</t>
    <rPh sb="0" eb="2">
      <t xml:space="preserve">ソウチ </t>
    </rPh>
    <phoneticPr fontId="2"/>
  </si>
  <si>
    <t>試料の種類と数
（測定内訳・装置毎）</t>
    <rPh sb="0" eb="2">
      <t>・</t>
    </rPh>
    <rPh sb="13" eb="16">
      <t xml:space="preserve">ソウチゴト </t>
    </rPh>
    <phoneticPr fontId="2"/>
  </si>
  <si>
    <t>利用希望装置</t>
    <rPh sb="0" eb="2">
      <t xml:space="preserve">リヨウ </t>
    </rPh>
    <phoneticPr fontId="2"/>
  </si>
  <si>
    <t>装置利用者全員の
氏名と所属</t>
    <rPh sb="0" eb="2">
      <t>ソウチシヨウシャ</t>
    </rPh>
    <rPh sb="2" eb="4">
      <t xml:space="preserve">リヨウ </t>
    </rPh>
    <phoneticPr fontId="2"/>
  </si>
  <si>
    <t>利用者合計</t>
    <rPh sb="0" eb="2">
      <t xml:space="preserve">リヨウ </t>
    </rPh>
    <phoneticPr fontId="2"/>
  </si>
  <si>
    <t>申請者（装置利用者代表）</t>
    <rPh sb="0" eb="12">
      <t>シンセイシャジッケンシセツリヨウセキニンシャ</t>
    </rPh>
    <phoneticPr fontId="3"/>
  </si>
  <si>
    <t>装置利用者緊急連絡先（携帯電話番号等）</t>
    <rPh sb="0" eb="1">
      <t>ソウチシヨウシャ</t>
    </rPh>
    <rPh sb="2" eb="4">
      <t xml:space="preserve">リヨウ </t>
    </rPh>
    <phoneticPr fontId="2"/>
  </si>
  <si>
    <r>
      <rPr>
        <vertAlign val="superscript"/>
        <sz val="9"/>
        <rFont val="ＭＳ Ｐゴシック"/>
        <family val="3"/>
        <charset val="128"/>
      </rPr>
      <t>＊</t>
    </r>
    <r>
      <rPr>
        <sz val="9"/>
        <rFont val="ＭＳ Ｐゴシック"/>
        <family val="3"/>
        <charset val="128"/>
      </rPr>
      <t>利用希望日に休日等の利用制限日が含まれる場合は、当該日に作業が出来るのは認定利用者のみです。</t>
    </r>
    <rPh sb="0" eb="1">
      <t>シンセイキカンニ</t>
    </rPh>
    <rPh sb="1" eb="3">
      <t xml:space="preserve">リヨウ </t>
    </rPh>
    <rPh sb="11" eb="13">
      <t xml:space="preserve">リヨウ </t>
    </rPh>
    <phoneticPr fontId="2"/>
  </si>
  <si>
    <t>利用希望日程</t>
    <rPh sb="0" eb="6">
      <t xml:space="preserve">リヨウキボウニッテイ </t>
    </rPh>
    <phoneticPr fontId="2"/>
  </si>
  <si>
    <t>制限日なし</t>
    <rPh sb="0" eb="3">
      <t xml:space="preserve">セイゲンビナシ </t>
    </rPh>
    <phoneticPr fontId="2"/>
  </si>
  <si>
    <t>利用しない</t>
    <rPh sb="0" eb="2">
      <t xml:space="preserve">リヨウシナイ </t>
    </rPh>
    <phoneticPr fontId="2"/>
  </si>
  <si>
    <r>
      <rPr>
        <vertAlign val="superscript"/>
        <sz val="10"/>
        <rFont val="ＭＳ Ｐゴシック"/>
        <family val="2"/>
        <charset val="128"/>
      </rPr>
      <t>＊</t>
    </r>
    <r>
      <rPr>
        <sz val="10"/>
        <rFont val="ＭＳ Ｐゴシック"/>
        <family val="2"/>
        <charset val="128"/>
      </rPr>
      <t>制限日の利用</t>
    </r>
    <rPh sb="0" eb="1">
      <t>リヨウセイゲンキカン</t>
    </rPh>
    <rPh sb="1" eb="3">
      <t xml:space="preserve">リヨウセイゲンビ </t>
    </rPh>
    <rPh sb="5" eb="7">
      <t xml:space="preserve">リヨウ </t>
    </rPh>
    <phoneticPr fontId="2"/>
  </si>
  <si>
    <t xml:space="preserve"> 前処理等</t>
    <rPh sb="1" eb="4">
      <t xml:space="preserve">マエショリ </t>
    </rPh>
    <rPh sb="4" eb="5">
      <t xml:space="preserve">トウ </t>
    </rPh>
    <phoneticPr fontId="2"/>
  </si>
  <si>
    <t>選択した</t>
    <rPh sb="0" eb="2">
      <t xml:space="preserve">センタクシタ </t>
    </rPh>
    <phoneticPr fontId="2"/>
  </si>
  <si>
    <t>装置カテゴリ</t>
    <rPh sb="0" eb="2">
      <t xml:space="preserve">ソウチカテゴリ </t>
    </rPh>
    <phoneticPr fontId="2"/>
  </si>
  <si>
    <t>試料粉砕装置マルチビーズショッカー</t>
    <phoneticPr fontId="2"/>
  </si>
  <si>
    <t xml:space="preserve"> ビーズショッカー</t>
    <phoneticPr fontId="2"/>
  </si>
  <si>
    <t>カテゴリ：放射線</t>
    <rPh sb="5" eb="8">
      <t xml:space="preserve">ホウシャセン </t>
    </rPh>
    <phoneticPr fontId="2"/>
  </si>
  <si>
    <t>カテゴリ：重元素IRMS</t>
    <rPh sb="5" eb="8">
      <t xml:space="preserve">ジュウゲンソ </t>
    </rPh>
    <phoneticPr fontId="2"/>
  </si>
  <si>
    <t>カテゴリ：軽元素IRMS</t>
    <rPh sb="5" eb="6">
      <t xml:space="preserve">カルイ </t>
    </rPh>
    <rPh sb="6" eb="8">
      <t xml:space="preserve">ジュウゲンソ </t>
    </rPh>
    <phoneticPr fontId="2"/>
  </si>
  <si>
    <t>カテゴリ：無機分析</t>
    <rPh sb="5" eb="7">
      <t xml:space="preserve">ムキ </t>
    </rPh>
    <phoneticPr fontId="2"/>
  </si>
  <si>
    <t>カテゴリ：前処理等</t>
    <rPh sb="5" eb="9">
      <t xml:space="preserve">マエショリトウ </t>
    </rPh>
    <phoneticPr fontId="2"/>
  </si>
  <si>
    <t>装置利用者（代表）</t>
    <rPh sb="0" eb="9">
      <t>シンセイシャジッケンシセツリヨウセキニンシャ</t>
    </rPh>
    <phoneticPr fontId="3"/>
  </si>
  <si>
    <t>装置利用者の利用日程</t>
    <rPh sb="0" eb="5">
      <t xml:space="preserve">ソウチシヨウシャ </t>
    </rPh>
    <rPh sb="6" eb="8">
      <t xml:space="preserve">リヨウ </t>
    </rPh>
    <rPh sb="8" eb="10">
      <t>ニッテイ</t>
    </rPh>
    <phoneticPr fontId="2"/>
  </si>
  <si>
    <t xml:space="preserve">装置利用者（代表）自署 </t>
    <rPh sb="0" eb="5">
      <t>）</t>
    </rPh>
    <phoneticPr fontId="2"/>
  </si>
  <si>
    <t>装置利用概要</t>
    <rPh sb="0" eb="6">
      <t>ソウチリヨウガイヨウ</t>
    </rPh>
    <phoneticPr fontId="2"/>
  </si>
  <si>
    <t>利用者全員</t>
    <rPh sb="0" eb="3">
      <t xml:space="preserve">リヨウシャ </t>
    </rPh>
    <rPh sb="3" eb="5">
      <t xml:space="preserve">ゼンイン </t>
    </rPh>
    <phoneticPr fontId="2"/>
  </si>
  <si>
    <t>利用制限日</t>
    <rPh sb="0" eb="5">
      <t xml:space="preserve">リヨウセイゲンビ </t>
    </rPh>
    <phoneticPr fontId="2"/>
  </si>
  <si>
    <t>表面電離型質量分析装置（TRITON）:ストロンチウム等同位体：試料作成を含まない</t>
    <rPh sb="27" eb="28">
      <t xml:space="preserve">トウ </t>
    </rPh>
    <phoneticPr fontId="2"/>
  </si>
  <si>
    <t>表面電離型質量分析装置（TRITON）:ストロンチウム等同位体：試料作成を含む</t>
    <rPh sb="27" eb="28">
      <t xml:space="preserve">トウ </t>
    </rPh>
    <phoneticPr fontId="2"/>
  </si>
  <si>
    <t>表面電離型質量分析装置（TRITON）:ネオジミウム等同位体：試料作成を含まない</t>
    <rPh sb="26" eb="27">
      <t xml:space="preserve">トウ </t>
    </rPh>
    <phoneticPr fontId="4"/>
  </si>
  <si>
    <t>表面電離型質量分析装置（TRITON）:ネオジミウム等同位体：試料作成を含む</t>
    <rPh sb="26" eb="27">
      <t xml:space="preserve">トウ </t>
    </rPh>
    <phoneticPr fontId="4"/>
  </si>
  <si>
    <t>表面電離型質量分析装置（TRITON）:利用者選定同位体</t>
  </si>
  <si>
    <t>表面電離型質量分析装置（TRITON XT）:ストロンチウム等同位体：試料作成を含まない</t>
    <rPh sb="30" eb="31">
      <t xml:space="preserve">トウ </t>
    </rPh>
    <phoneticPr fontId="2"/>
  </si>
  <si>
    <t>表面電離型質量分析装置（TRITON XT）:ストロンチウム等同位体：試料作成を含む</t>
    <rPh sb="30" eb="31">
      <t xml:space="preserve">トウ </t>
    </rPh>
    <phoneticPr fontId="2"/>
  </si>
  <si>
    <t>表面電離型質量分析装置（TRITON XT）:ネオジミウム等同位体：試料作成を含まない</t>
    <rPh sb="29" eb="30">
      <t xml:space="preserve">トウ </t>
    </rPh>
    <phoneticPr fontId="4"/>
  </si>
  <si>
    <t>表面電離型質量分析装置（TRITON XT）:ネオジミウム等同位体：試料作成を含む</t>
    <rPh sb="29" eb="30">
      <t xml:space="preserve">トウ </t>
    </rPh>
    <phoneticPr fontId="4"/>
  </si>
  <si>
    <t>表面電離型質量分析装置（TRITON XT）:利用者選定同位体</t>
  </si>
  <si>
    <t>承認番号</t>
    <rPh sb="0" eb="4">
      <t xml:space="preserve">ショウニンバンゴウ </t>
    </rPh>
    <phoneticPr fontId="2"/>
  </si>
  <si>
    <t>財源区分１</t>
    <rPh sb="0" eb="4">
      <t>ザイゲンｋ</t>
    </rPh>
    <phoneticPr fontId="2"/>
  </si>
  <si>
    <t>財源区分２</t>
    <rPh sb="0" eb="4">
      <t>ザイ</t>
    </rPh>
    <phoneticPr fontId="2"/>
  </si>
  <si>
    <t>同位体採択番号</t>
    <rPh sb="0" eb="3">
      <t xml:space="preserve">ドウイタイ </t>
    </rPh>
    <rPh sb="3" eb="7">
      <t xml:space="preserve">サイタクバンゴウ </t>
    </rPh>
    <phoneticPr fontId="2"/>
  </si>
  <si>
    <t>同位体研究代表者</t>
    <rPh sb="0" eb="3">
      <t xml:space="preserve">ドウイタイ </t>
    </rPh>
    <rPh sb="3" eb="8">
      <t xml:space="preserve">ケンキュウダイヒョウシャ </t>
    </rPh>
    <phoneticPr fontId="2"/>
  </si>
  <si>
    <t>共通機器名</t>
    <rPh sb="0" eb="4">
      <t xml:space="preserve">キョウツウキキ </t>
    </rPh>
    <rPh sb="4" eb="5">
      <t xml:space="preserve">メイ </t>
    </rPh>
    <phoneticPr fontId="2"/>
  </si>
  <si>
    <t>課金単価</t>
    <rPh sb="0" eb="4">
      <t xml:space="preserve">カキンタンカ </t>
    </rPh>
    <phoneticPr fontId="2"/>
  </si>
  <si>
    <t>利用開始日</t>
    <rPh sb="0" eb="5">
      <t xml:space="preserve">リヨウカイシビ </t>
    </rPh>
    <phoneticPr fontId="2"/>
  </si>
  <si>
    <t>利用終了日</t>
    <rPh sb="0" eb="5">
      <t xml:space="preserve">リヨウシュウリョウビ </t>
    </rPh>
    <phoneticPr fontId="2"/>
  </si>
  <si>
    <t>課金単位</t>
  </si>
  <si>
    <t>他の利用者1</t>
  </si>
  <si>
    <t>他の利用者2</t>
  </si>
  <si>
    <t>他の利用者3</t>
  </si>
  <si>
    <t>所管コード</t>
    <rPh sb="0" eb="2">
      <t>ショカン</t>
    </rPh>
    <phoneticPr fontId="2"/>
  </si>
  <si>
    <t>財源詳細</t>
    <rPh sb="0" eb="2">
      <t>ザイゲン</t>
    </rPh>
    <rPh sb="2" eb="4">
      <t>ショウサイ</t>
    </rPh>
    <phoneticPr fontId="2"/>
  </si>
  <si>
    <t>試料の種類</t>
    <rPh sb="0" eb="2">
      <t>シリョウ</t>
    </rPh>
    <rPh sb="3" eb="5">
      <t>シュルイ</t>
    </rPh>
    <phoneticPr fontId="2"/>
  </si>
  <si>
    <t>課金対象試料数等</t>
    <rPh sb="7" eb="8">
      <t xml:space="preserve">トウ </t>
    </rPh>
    <phoneticPr fontId="2"/>
  </si>
  <si>
    <t>課金小計</t>
    <rPh sb="2" eb="3">
      <t xml:space="preserve">ショウ </t>
    </rPh>
    <phoneticPr fontId="2"/>
  </si>
  <si>
    <t>延べ人数</t>
    <rPh sb="0" eb="1">
      <t>ノ</t>
    </rPh>
    <rPh sb="2" eb="4">
      <t>ニンズウ</t>
    </rPh>
    <phoneticPr fontId="2"/>
  </si>
  <si>
    <t>総時間</t>
    <rPh sb="0" eb="3">
      <t xml:space="preserve">ソウジカン </t>
    </rPh>
    <phoneticPr fontId="2"/>
  </si>
  <si>
    <t>稼働日数</t>
    <rPh sb="0" eb="4">
      <t xml:space="preserve">カドウニッスウ </t>
    </rPh>
    <phoneticPr fontId="2"/>
  </si>
  <si>
    <t>２．地球研（所内：運営）</t>
    <rPh sb="1" eb="12">
      <t>チキュウケンナイ</t>
    </rPh>
    <phoneticPr fontId="2"/>
  </si>
  <si>
    <t>その他</t>
    <phoneticPr fontId="2"/>
  </si>
  <si>
    <t>NIHU経費</t>
    <rPh sb="4" eb="6">
      <t xml:space="preserve">ケイヒ </t>
    </rPh>
    <phoneticPr fontId="2"/>
  </si>
  <si>
    <t>NIHU経費</t>
    <rPh sb="0" eb="5">
      <t xml:space="preserve">コウリョウイキレンケイ </t>
    </rPh>
    <phoneticPr fontId="2"/>
  </si>
  <si>
    <t>計測・分析部門経費</t>
    <rPh sb="0" eb="2">
      <t>ケイ</t>
    </rPh>
    <rPh sb="7" eb="9">
      <t xml:space="preserve">ケイヒ </t>
    </rPh>
    <phoneticPr fontId="2"/>
  </si>
  <si>
    <t>基盤研究部経費</t>
    <rPh sb="0" eb="5">
      <t>キバン</t>
    </rPh>
    <rPh sb="5" eb="7">
      <t xml:space="preserve">ケイヒ </t>
    </rPh>
    <phoneticPr fontId="2"/>
  </si>
  <si>
    <t>総研大経費</t>
    <rPh sb="0" eb="3">
      <t xml:space="preserve">ソウケンダイ </t>
    </rPh>
    <rPh sb="3" eb="5">
      <t xml:space="preserve">ケイヒ </t>
    </rPh>
    <phoneticPr fontId="2"/>
  </si>
  <si>
    <t>n</t>
    <phoneticPr fontId="2"/>
  </si>
  <si>
    <t>３．人文研プロジェクト</t>
    <rPh sb="2" eb="4">
      <t xml:space="preserve">ニンゲンブンカ </t>
    </rPh>
    <rPh sb="4" eb="5">
      <t xml:space="preserve">ケン </t>
    </rPh>
    <phoneticPr fontId="2"/>
  </si>
  <si>
    <t xml:space="preserve"> γ線</t>
    <rPh sb="0" eb="3">
      <t xml:space="preserve">センホウシャセン </t>
    </rPh>
    <phoneticPr fontId="2"/>
  </si>
  <si>
    <t xml:space="preserve"> 重元素IRMS</t>
    <rPh sb="1" eb="4">
      <t xml:space="preserve">ジュウゲンソ </t>
    </rPh>
    <phoneticPr fontId="2"/>
  </si>
  <si>
    <t xml:space="preserve"> 軽元素IRMS</t>
    <rPh sb="1" eb="4">
      <t xml:space="preserve">ケイゲンソ </t>
    </rPh>
    <phoneticPr fontId="2"/>
  </si>
  <si>
    <t xml:space="preserve"> 水同位体</t>
    <rPh sb="1" eb="5">
      <t xml:space="preserve">ミズドウイタイ </t>
    </rPh>
    <phoneticPr fontId="2"/>
  </si>
  <si>
    <t>カテゴリ：水同位体</t>
    <rPh sb="5" eb="9">
      <t xml:space="preserve">ミズドウイタイ </t>
    </rPh>
    <phoneticPr fontId="2"/>
  </si>
  <si>
    <t>水同位体比分析計(Picarro)</t>
    <phoneticPr fontId="2"/>
  </si>
  <si>
    <t>利用負担金
支払者</t>
    <rPh sb="0" eb="1">
      <t>リヨウフタンキン</t>
    </rPh>
    <phoneticPr fontId="2"/>
  </si>
  <si>
    <t>振替区分</t>
    <rPh sb="0" eb="1">
      <t xml:space="preserve">フリカエクギリ </t>
    </rPh>
    <rPh sb="2" eb="4">
      <t xml:space="preserve">クブン </t>
    </rPh>
    <phoneticPr fontId="2"/>
  </si>
  <si>
    <t>装置利用に関する備考</t>
    <rPh sb="0" eb="4">
      <t xml:space="preserve">ソウチリヨウ </t>
    </rPh>
    <rPh sb="8" eb="10">
      <t>ビコウ</t>
    </rPh>
    <phoneticPr fontId="2"/>
  </si>
  <si>
    <t>産マネ/所内申請者</t>
    <rPh sb="4" eb="8">
      <t xml:space="preserve">ショナイシンセイ </t>
    </rPh>
    <rPh sb="8" eb="9">
      <t xml:space="preserve">シャ </t>
    </rPh>
    <phoneticPr fontId="2"/>
  </si>
  <si>
    <t>所管名称</t>
    <rPh sb="0" eb="4">
      <t xml:space="preserve">ショカンメイショウ </t>
    </rPh>
    <phoneticPr fontId="2"/>
  </si>
  <si>
    <t>申請区分</t>
    <rPh sb="0" eb="4">
      <t xml:space="preserve">シンセイクブン </t>
    </rPh>
    <phoneticPr fontId="2"/>
  </si>
  <si>
    <t>目的コード/プロジェクトコード</t>
    <rPh sb="0" eb="2">
      <t>モクテキ</t>
    </rPh>
    <phoneticPr fontId="2"/>
  </si>
  <si>
    <t>目的/プロジェクト名称</t>
    <rPh sb="0" eb="2">
      <t xml:space="preserve">モクテキ </t>
    </rPh>
    <rPh sb="9" eb="11">
      <t xml:space="preserve">メイショウ </t>
    </rPh>
    <phoneticPr fontId="2"/>
  </si>
  <si>
    <t>支払い責任者職名</t>
    <rPh sb="0" eb="2">
      <t xml:space="preserve">シハライセキニンシャ </t>
    </rPh>
    <rPh sb="6" eb="8">
      <t xml:space="preserve">ショクメイ </t>
    </rPh>
    <phoneticPr fontId="2"/>
  </si>
  <si>
    <t>支払い責任者氏名</t>
    <rPh sb="0" eb="2">
      <t xml:space="preserve">シハライ </t>
    </rPh>
    <rPh sb="6" eb="8">
      <t xml:space="preserve">シメイ </t>
    </rPh>
    <phoneticPr fontId="2"/>
  </si>
  <si>
    <t>支払い責任者所属</t>
    <rPh sb="0" eb="2">
      <t xml:space="preserve">シハライセキニンシャ </t>
    </rPh>
    <rPh sb="6" eb="8">
      <t xml:space="preserve">ショゾク </t>
    </rPh>
    <phoneticPr fontId="2"/>
  </si>
  <si>
    <t>支払い責任者〒</t>
    <rPh sb="0" eb="2">
      <t>シハライセ</t>
    </rPh>
    <phoneticPr fontId="2"/>
  </si>
  <si>
    <t>支払い責任者住所</t>
    <rPh sb="0" eb="2">
      <t>シハ</t>
    </rPh>
    <rPh sb="6" eb="8">
      <t xml:space="preserve">ジュウショ </t>
    </rPh>
    <phoneticPr fontId="2"/>
  </si>
  <si>
    <t>領収書宛名特記事項</t>
    <rPh sb="0" eb="5">
      <t xml:space="preserve">リョウシュウショアテナ </t>
    </rPh>
    <rPh sb="5" eb="9">
      <t xml:space="preserve">トッキジコウ </t>
    </rPh>
    <phoneticPr fontId="2"/>
  </si>
  <si>
    <t>申請者氏名</t>
    <rPh sb="0" eb="3">
      <t xml:space="preserve">シンセイシャ </t>
    </rPh>
    <rPh sb="3" eb="5">
      <t xml:space="preserve">シメイ </t>
    </rPh>
    <phoneticPr fontId="2"/>
  </si>
  <si>
    <t>申請者所属</t>
    <rPh sb="0" eb="5">
      <t xml:space="preserve">シンセイシャショゾク </t>
    </rPh>
    <phoneticPr fontId="2"/>
  </si>
  <si>
    <t>負担金支払者</t>
    <rPh sb="0" eb="3">
      <t xml:space="preserve">フタンキン </t>
    </rPh>
    <rPh sb="3" eb="6">
      <t xml:space="preserve">シハライシャ </t>
    </rPh>
    <phoneticPr fontId="2"/>
  </si>
  <si>
    <t>（選択）</t>
  </si>
  <si>
    <t xml:space="preserve"> （選択）</t>
  </si>
  <si>
    <t>試料</t>
    <rPh sb="0" eb="2">
      <t xml:space="preserve">シリョウ </t>
    </rPh>
    <phoneticPr fontId="2"/>
  </si>
  <si>
    <t>試料</t>
    <rPh sb="0" eb="1">
      <t xml:space="preserve">シリョウ </t>
    </rPh>
    <phoneticPr fontId="2"/>
  </si>
  <si>
    <t>ヒューリック神谷町ビル2階204号</t>
    <phoneticPr fontId="2"/>
  </si>
  <si>
    <t>有賀　智子</t>
  </si>
  <si>
    <t>佐瀨　裕之</t>
  </si>
  <si>
    <t>山下　勝行</t>
  </si>
  <si>
    <t>桑原　佑典</t>
  </si>
  <si>
    <t>伊藤　茜</t>
  </si>
  <si>
    <t>谷水　雅治</t>
  </si>
  <si>
    <t>中桐　貴生</t>
  </si>
  <si>
    <t>伊藤　孝</t>
  </si>
  <si>
    <t>勝田　長貴</t>
  </si>
  <si>
    <t>日下　宗一郎</t>
  </si>
  <si>
    <t>田代　喬</t>
  </si>
  <si>
    <t>安間　了</t>
  </si>
  <si>
    <t>堀川恵司</t>
  </si>
  <si>
    <t>石丸　恵利子</t>
  </si>
  <si>
    <t>張　勁</t>
  </si>
  <si>
    <t>奥田　昇</t>
  </si>
  <si>
    <t>市栄　智明</t>
  </si>
  <si>
    <t xml:space="preserve">Sanjeeta Sharma Pokharel </t>
  </si>
  <si>
    <t>松井直弘</t>
  </si>
  <si>
    <t>越川　昌美</t>
  </si>
  <si>
    <t>三浦一輝</t>
  </si>
  <si>
    <t>岩井　紀子</t>
  </si>
  <si>
    <t>西澤秀明</t>
  </si>
  <si>
    <t>太田　民久</t>
  </si>
  <si>
    <t>直江　将司</t>
  </si>
  <si>
    <t>石田卓也</t>
  </si>
  <si>
    <t>浦川 梨恵子</t>
  </si>
  <si>
    <t>齋藤　有</t>
  </si>
  <si>
    <t>青矢睦月</t>
  </si>
  <si>
    <t>松林　順</t>
  </si>
  <si>
    <t>菊池　亮佑</t>
  </si>
  <si>
    <t>横尾　頼子</t>
  </si>
  <si>
    <t>石山大三</t>
  </si>
  <si>
    <t>竹内　望</t>
  </si>
  <si>
    <t>梅澤　有</t>
  </si>
  <si>
    <t>大竹　翼</t>
  </si>
  <si>
    <t>山梨　裕美</t>
  </si>
  <si>
    <t>尾坂兼一</t>
  </si>
  <si>
    <t>柏谷　公希</t>
  </si>
  <si>
    <t>小野寺　真一</t>
  </si>
  <si>
    <t>山口　保彦</t>
  </si>
  <si>
    <t>檜谷　昂</t>
  </si>
  <si>
    <t>相澤　正隆</t>
  </si>
  <si>
    <t>同位体環境学採択者参照リスト（lines 47〜126; 2025）</t>
    <rPh sb="0" eb="6">
      <t>ドウイ</t>
    </rPh>
    <rPh sb="6" eb="9">
      <t xml:space="preserve">サイタクシャ </t>
    </rPh>
    <rPh sb="9" eb="11">
      <t xml:space="preserve">サンショウリスト </t>
    </rPh>
    <phoneticPr fontId="2"/>
  </si>
  <si>
    <t>見積日</t>
    <rPh sb="0" eb="3">
      <t xml:space="preserve">ミツモリビ </t>
    </rPh>
    <phoneticPr fontId="2"/>
  </si>
  <si>
    <t>見積No.</t>
    <rPh sb="0" eb="1">
      <t xml:space="preserve">ミツモリ </t>
    </rPh>
    <phoneticPr fontId="2"/>
  </si>
  <si>
    <t>御  見  積  書</t>
    <rPh sb="0" eb="10">
      <t xml:space="preserve">オミツモリショ </t>
    </rPh>
    <phoneticPr fontId="2"/>
  </si>
  <si>
    <t>東京都港区虎ノ門4-3-13</t>
    <phoneticPr fontId="2"/>
  </si>
  <si>
    <t>大学共同利用機関法人</t>
    <phoneticPr fontId="2"/>
  </si>
  <si>
    <t>人間文化研究機構長　木部 暢子</t>
    <phoneticPr fontId="2"/>
  </si>
  <si>
    <t>見積作成者</t>
    <rPh sb="0" eb="2">
      <t xml:space="preserve">ミツモリサキセイシャ </t>
    </rPh>
    <rPh sb="2" eb="5">
      <t xml:space="preserve">サクセイシャ </t>
    </rPh>
    <phoneticPr fontId="2"/>
  </si>
  <si>
    <t>下記のとおり御見積り申し上げます。</t>
    <phoneticPr fontId="2"/>
  </si>
  <si>
    <t>有効期限</t>
    <rPh sb="0" eb="4">
      <t xml:space="preserve">ユウコウキゲン </t>
    </rPh>
    <phoneticPr fontId="2"/>
  </si>
  <si>
    <t>お支払条件</t>
    <rPh sb="1" eb="3">
      <t xml:space="preserve">シハライ </t>
    </rPh>
    <rPh sb="3" eb="5">
      <t xml:space="preserve">ジョウケン </t>
    </rPh>
    <phoneticPr fontId="2"/>
  </si>
  <si>
    <t>：</t>
    <phoneticPr fontId="2"/>
  </si>
  <si>
    <t>見積日より２ヶ月</t>
    <rPh sb="0" eb="3">
      <t xml:space="preserve">ミツモリビヨリ </t>
    </rPh>
    <phoneticPr fontId="2"/>
  </si>
  <si>
    <t>件名</t>
    <rPh sb="0" eb="2">
      <t xml:space="preserve">ケンメイ </t>
    </rPh>
    <phoneticPr fontId="2"/>
  </si>
  <si>
    <t>数量</t>
    <rPh sb="0" eb="2">
      <t xml:space="preserve">スウリョウ </t>
    </rPh>
    <phoneticPr fontId="2"/>
  </si>
  <si>
    <t>単位</t>
    <rPh sb="0" eb="2">
      <t xml:space="preserve">タンイ </t>
    </rPh>
    <phoneticPr fontId="2"/>
  </si>
  <si>
    <t>単価（税込）</t>
    <rPh sb="0" eb="2">
      <t xml:space="preserve">タンカ </t>
    </rPh>
    <rPh sb="3" eb="5">
      <t xml:space="preserve">ゼイコミ </t>
    </rPh>
    <phoneticPr fontId="2"/>
  </si>
  <si>
    <t>金額（税込）</t>
    <rPh sb="0" eb="2">
      <t xml:space="preserve">キンガク </t>
    </rPh>
    <rPh sb="3" eb="5">
      <t xml:space="preserve">ゼイコミ </t>
    </rPh>
    <phoneticPr fontId="2"/>
  </si>
  <si>
    <t>共通機器利用負担金</t>
    <rPh sb="0" eb="4">
      <t xml:space="preserve">キョウツウキキ </t>
    </rPh>
    <rPh sb="4" eb="9">
      <t xml:space="preserve">リヨウフタンキン </t>
    </rPh>
    <phoneticPr fontId="2"/>
  </si>
  <si>
    <t>備考：</t>
    <rPh sb="0" eb="2">
      <t xml:space="preserve">ビコウ </t>
    </rPh>
    <phoneticPr fontId="2"/>
  </si>
  <si>
    <t>利用内容</t>
    <rPh sb="0" eb="2">
      <t xml:space="preserve">リヨウ </t>
    </rPh>
    <rPh sb="2" eb="4">
      <t xml:space="preserve">ナイヨウ </t>
    </rPh>
    <phoneticPr fontId="2"/>
  </si>
  <si>
    <t>合計（税込）</t>
    <phoneticPr fontId="2"/>
  </si>
  <si>
    <t>利用終了翌々月末振込</t>
    <rPh sb="0" eb="4">
      <t xml:space="preserve">リヨウシュウリョウゴ </t>
    </rPh>
    <rPh sb="4" eb="5">
      <t xml:space="preserve">ヨクヨクゲツマツ </t>
    </rPh>
    <rPh sb="8" eb="10">
      <t xml:space="preserve">フリコミ </t>
    </rPh>
    <phoneticPr fontId="2"/>
  </si>
  <si>
    <t>御見積金額</t>
    <rPh sb="0" eb="5">
      <t xml:space="preserve">オミツモリキンガク </t>
    </rPh>
    <phoneticPr fontId="2"/>
  </si>
  <si>
    <t>作成日</t>
    <rPh sb="0" eb="2">
      <t xml:space="preserve">サクセイ </t>
    </rPh>
    <rPh sb="2" eb="3">
      <t xml:space="preserve">ミツモリビ </t>
    </rPh>
    <phoneticPr fontId="2"/>
  </si>
  <si>
    <t>利用終了確認書</t>
    <rPh sb="0" eb="7">
      <t xml:space="preserve">オミツモリショ </t>
    </rPh>
    <phoneticPr fontId="2"/>
  </si>
  <si>
    <t>作成者</t>
    <rPh sb="0" eb="3">
      <t xml:space="preserve">サクセイシャ </t>
    </rPh>
    <phoneticPr fontId="2"/>
  </si>
  <si>
    <t>　別紙「作業内容 及び 利用負担金確認書」のとおりご利用の終了を確認しましたのでご連絡いたします。</t>
    <phoneticPr fontId="2"/>
  </si>
  <si>
    <t>見積No.</t>
    <rPh sb="0" eb="2">
      <t xml:space="preserve">ミツモリ </t>
    </rPh>
    <phoneticPr fontId="2"/>
  </si>
  <si>
    <t>2026計測</t>
    <rPh sb="4" eb="6">
      <t xml:space="preserve">ケイソク </t>
    </rPh>
    <phoneticPr fontId="19"/>
  </si>
  <si>
    <t>伊藤　健吾</t>
  </si>
  <si>
    <t>2026連携</t>
    <rPh sb="4" eb="6">
      <t xml:space="preserve">レンケイ </t>
    </rPh>
    <phoneticPr fontId="19"/>
  </si>
  <si>
    <t>鈴木　真太郎</t>
  </si>
  <si>
    <t>板橋　悠</t>
  </si>
  <si>
    <t>蔦谷　匠</t>
  </si>
  <si>
    <t>申　亜凡</t>
  </si>
  <si>
    <t>山田　佳裕</t>
  </si>
  <si>
    <t>中原　聖乃</t>
  </si>
  <si>
    <t>RYAN Joseph</t>
  </si>
  <si>
    <t>堀川　恵司</t>
  </si>
  <si>
    <t>佐野　雅規</t>
  </si>
  <si>
    <t>田村　朋美</t>
  </si>
  <si>
    <t>谷田貝　亜紀代</t>
  </si>
  <si>
    <t>2026一般</t>
    <rPh sb="4" eb="6">
      <t xml:space="preserve">イッパン </t>
    </rPh>
    <phoneticPr fontId="19"/>
  </si>
  <si>
    <t>末次 健司</t>
  </si>
  <si>
    <t>佐藤　拓哉</t>
  </si>
  <si>
    <t>半場祐子</t>
  </si>
  <si>
    <t>大石善隆</t>
  </si>
  <si>
    <t>榎本孝晃</t>
  </si>
  <si>
    <t>漢那直也</t>
  </si>
  <si>
    <t>目戸　綾乃</t>
  </si>
  <si>
    <t>檀浦　正子</t>
  </si>
  <si>
    <t>Jo Jaeguk</t>
  </si>
  <si>
    <t>大竹裕里恵</t>
  </si>
  <si>
    <t>神宮字寛</t>
  </si>
  <si>
    <t>川越清樹</t>
  </si>
  <si>
    <t>関宰</t>
  </si>
  <si>
    <t>大塚　彰</t>
  </si>
  <si>
    <t>大河内　博</t>
  </si>
  <si>
    <t>板井　啓明</t>
  </si>
  <si>
    <t>伊藤　貴則</t>
  </si>
  <si>
    <t>榊原　厚一</t>
  </si>
  <si>
    <t>矢内純太</t>
  </si>
  <si>
    <t>勝山正則</t>
  </si>
  <si>
    <t>宮田　理恵</t>
  </si>
  <si>
    <t>高野　祥太朗</t>
  </si>
  <si>
    <t>岩田　智也</t>
  </si>
  <si>
    <t>苅部　甚一</t>
  </si>
  <si>
    <t>池谷　透</t>
  </si>
  <si>
    <t>原口　岳</t>
  </si>
  <si>
    <t>新正裕尚</t>
  </si>
  <si>
    <t>田代 悠人</t>
  </si>
  <si>
    <t>2026計測</t>
    <rPh sb="4" eb="6">
      <t xml:space="preserve">ケイソク </t>
    </rPh>
    <phoneticPr fontId="2"/>
  </si>
  <si>
    <t>2026計測</t>
    <rPh sb="0" eb="3">
      <t>ブモン</t>
    </rPh>
    <rPh sb="4" eb="6">
      <t xml:space="preserve">ケイソク </t>
    </rPh>
    <phoneticPr fontId="2"/>
  </si>
  <si>
    <t>2026広領域一般</t>
    <rPh sb="0" eb="3">
      <t>キコウ</t>
    </rPh>
    <rPh sb="4" eb="9">
      <t xml:space="preserve">コウリョウイキイッパン </t>
    </rPh>
    <phoneticPr fontId="2"/>
  </si>
  <si>
    <t>2026連携</t>
    <rPh sb="0" eb="3">
      <t>キコウ</t>
    </rPh>
    <rPh sb="4" eb="6">
      <t xml:space="preserve">レンケイ </t>
    </rPh>
    <phoneticPr fontId="2"/>
  </si>
  <si>
    <t>2026連携</t>
    <rPh sb="0" eb="3">
      <t>キコウ</t>
    </rPh>
    <rPh sb="4" eb="5">
      <t xml:space="preserve">レンケイ </t>
    </rPh>
    <phoneticPr fontId="2"/>
  </si>
  <si>
    <t>2026一般</t>
    <rPh sb="0" eb="6">
      <t>イッパン</t>
    </rPh>
    <phoneticPr fontId="2"/>
  </si>
  <si>
    <t>徳永朋祥</t>
    <phoneticPr fontId="2"/>
  </si>
  <si>
    <t>同区分で２件採択されている場合の２件目（lines 52, 61, 102, 127 &amp; 132; 2026)→</t>
    <rPh sb="0" eb="3">
      <t xml:space="preserve">ドウクブンデ </t>
    </rPh>
    <rPh sb="5" eb="6">
      <t xml:space="preserve">ケン </t>
    </rPh>
    <rPh sb="6" eb="8">
      <t xml:space="preserve">サイタクサレテイルバアイ </t>
    </rPh>
    <phoneticPr fontId="2"/>
  </si>
  <si>
    <t>勝田　長貴</t>
    <phoneticPr fontId="2"/>
  </si>
</sst>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5">
    <numFmt numFmtId="6" formatCode="&quot;¥&quot;#,##0;[Red]&quot;¥&quot;\-#,##0"/>
    <numFmt numFmtId="176" formatCode="&quot;¥&quot;#,##0\-"/>
    <numFmt numFmtId="177" formatCode="000"/>
    <numFmt numFmtId="178" formatCode="m/d;@"/>
    <numFmt numFmtId="179" formatCode="yyyy&quot;年&quot;m&quot;月&quot;d&quot;日&quot;;@"/>
  </numFmts>
  <fonts count="57">
    <font>
      <sz val="11"/>
      <color theme="1"/>
      <name val="ＭＳ Ｐゴシック"/>
      <family val="2"/>
      <charset val="128"/>
      <scheme val="minor"/>
    </font>
    <font>
      <sz val="11"/>
      <color theme="1"/>
      <name val="ＭＳ Ｐゴシック"/>
      <family val="2"/>
      <charset val="128"/>
      <scheme val="minor"/>
    </font>
    <font>
      <sz val="6"/>
      <name val="ＭＳ Ｐゴシック"/>
      <family val="2"/>
      <charset val="128"/>
      <scheme val="minor"/>
    </font>
    <font>
      <sz val="6"/>
      <name val="ＭＳ Ｐゴシック"/>
      <family val="3"/>
      <charset val="128"/>
      <scheme val="minor"/>
    </font>
    <font>
      <sz val="6"/>
      <name val="ＭＳ Ｐゴシック"/>
      <family val="3"/>
      <charset val="128"/>
    </font>
    <font>
      <sz val="10"/>
      <name val="ＭＳ 明朝"/>
      <family val="1"/>
      <charset val="128"/>
    </font>
    <font>
      <sz val="10"/>
      <name val="ＭＳ Ｐゴシック"/>
      <family val="3"/>
      <charset val="128"/>
    </font>
    <font>
      <sz val="10"/>
      <name val="ＭＳ Ｐ明朝"/>
      <family val="1"/>
      <charset val="128"/>
    </font>
    <font>
      <sz val="11"/>
      <color theme="1"/>
      <name val="ＭＳ Ｐゴシック"/>
      <family val="3"/>
      <charset val="128"/>
      <scheme val="minor"/>
    </font>
    <font>
      <sz val="8"/>
      <name val="ＭＳ Ｐゴシック"/>
      <family val="3"/>
      <charset val="128"/>
    </font>
    <font>
      <sz val="11"/>
      <name val="ＭＳ 明朝"/>
      <family val="1"/>
      <charset val="128"/>
    </font>
    <font>
      <sz val="9"/>
      <name val="ＭＳ Ｐゴシック"/>
      <family val="3"/>
      <charset val="128"/>
    </font>
    <font>
      <sz val="11"/>
      <name val="ＭＳ Ｐゴシック"/>
      <family val="3"/>
      <charset val="128"/>
    </font>
    <font>
      <sz val="11"/>
      <name val="ＭＳ Ｐ明朝"/>
      <family val="1"/>
      <charset val="128"/>
    </font>
    <font>
      <sz val="8"/>
      <name val="ＭＳ Ｐ明朝"/>
      <family val="1"/>
      <charset val="128"/>
    </font>
    <font>
      <sz val="11"/>
      <name val="ＭＳ Ｐゴシック"/>
      <family val="2"/>
      <charset val="128"/>
      <scheme val="minor"/>
    </font>
    <font>
      <sz val="10"/>
      <name val="ＭＳ Ｐゴシック"/>
      <family val="2"/>
      <charset val="128"/>
      <scheme val="minor"/>
    </font>
    <font>
      <sz val="12"/>
      <name val="ＭＳ Ｐ明朝"/>
      <family val="1"/>
      <charset val="128"/>
    </font>
    <font>
      <sz val="10"/>
      <name val="ＭＳ Ｐゴシック"/>
      <family val="2"/>
      <charset val="128"/>
    </font>
    <font>
      <sz val="8"/>
      <name val="ＭＳ Ｐゴシック"/>
      <family val="2"/>
      <charset val="128"/>
    </font>
    <font>
      <sz val="9"/>
      <name val="ＭＳ Ｐゴシック"/>
      <family val="2"/>
      <charset val="128"/>
    </font>
    <font>
      <b/>
      <sz val="10"/>
      <name val="ＭＳ Ｐゴシック"/>
      <family val="2"/>
      <charset val="128"/>
    </font>
    <font>
      <sz val="10"/>
      <color theme="0" tint="-0.499984740745262"/>
      <name val="ＭＳ Ｐ明朝"/>
      <family val="1"/>
      <charset val="128"/>
    </font>
    <font>
      <sz val="10"/>
      <color theme="0" tint="-0.499984740745262"/>
      <name val="ＭＳ Ｐゴシック"/>
      <family val="2"/>
      <charset val="128"/>
      <scheme val="minor"/>
    </font>
    <font>
      <sz val="11"/>
      <name val="ＭＳ Ｐゴシック"/>
      <family val="2"/>
      <charset val="128"/>
    </font>
    <font>
      <vertAlign val="superscript"/>
      <sz val="10"/>
      <name val="ＭＳ Ｐゴシック"/>
      <family val="2"/>
      <charset val="128"/>
    </font>
    <font>
      <b/>
      <sz val="14"/>
      <name val="ＭＳ Ｐゴシック"/>
      <family val="2"/>
      <charset val="128"/>
    </font>
    <font>
      <sz val="14"/>
      <name val="ＭＳ Ｐ明朝"/>
      <family val="1"/>
      <charset val="128"/>
    </font>
    <font>
      <sz val="16"/>
      <name val="ＭＳ Ｐ明朝"/>
      <family val="1"/>
      <charset val="128"/>
    </font>
    <font>
      <b/>
      <sz val="16"/>
      <name val="ＭＳ Ｐゴシック"/>
      <family val="2"/>
      <charset val="128"/>
    </font>
    <font>
      <vertAlign val="superscript"/>
      <sz val="9"/>
      <name val="ＭＳ Ｐゴシック"/>
      <family val="3"/>
      <charset val="128"/>
    </font>
    <font>
      <sz val="11"/>
      <color theme="1"/>
      <name val="ＭＳ Ｐ明朝"/>
      <family val="1"/>
      <charset val="128"/>
    </font>
    <font>
      <b/>
      <sz val="11"/>
      <name val="ＭＳ Ｐゴシック"/>
      <family val="2"/>
      <charset val="128"/>
    </font>
    <font>
      <sz val="10"/>
      <color theme="1"/>
      <name val="ＭＳ Ｐゴシック"/>
      <family val="2"/>
      <charset val="128"/>
    </font>
    <font>
      <sz val="10"/>
      <color rgb="FFFF0000"/>
      <name val="ＭＳ Ｐゴシック"/>
      <family val="2"/>
      <charset val="128"/>
    </font>
    <font>
      <sz val="10"/>
      <color theme="0" tint="-0.499984740745262"/>
      <name val="ＭＳ Ｐゴシック"/>
      <family val="2"/>
      <charset val="128"/>
    </font>
    <font>
      <u/>
      <sz val="11"/>
      <color theme="10"/>
      <name val="ＭＳ Ｐゴシック"/>
      <family val="2"/>
      <charset val="128"/>
      <scheme val="minor"/>
    </font>
    <font>
      <b/>
      <sz val="10"/>
      <color rgb="FFFF0000"/>
      <name val="ＭＳ Ｐゴシック"/>
      <family val="2"/>
      <charset val="128"/>
    </font>
    <font>
      <sz val="9"/>
      <color theme="1"/>
      <name val="ＭＳ Ｐ明朝"/>
      <family val="1"/>
      <charset val="128"/>
    </font>
    <font>
      <i/>
      <sz val="10"/>
      <name val="ＭＳ Ｐゴシック"/>
      <family val="2"/>
      <charset val="128"/>
    </font>
    <font>
      <sz val="10.5"/>
      <color theme="1"/>
      <name val="游明朝 Regular"/>
      <family val="3"/>
      <charset val="128"/>
    </font>
    <font>
      <sz val="9"/>
      <color theme="1"/>
      <name val="游明朝 Regular"/>
      <charset val="128"/>
    </font>
    <font>
      <sz val="9"/>
      <color theme="1"/>
      <name val="游明朝 Regular"/>
      <family val="3"/>
      <charset val="128"/>
    </font>
    <font>
      <sz val="9"/>
      <color theme="1"/>
      <name val="游ゴシック Regular"/>
      <charset val="128"/>
    </font>
    <font>
      <sz val="11"/>
      <color theme="0"/>
      <name val="ＭＳ Ｐゴシック"/>
      <family val="3"/>
      <charset val="128"/>
    </font>
    <font>
      <b/>
      <sz val="12"/>
      <name val="ＭＳ Ｐゴシック"/>
      <family val="2"/>
      <charset val="128"/>
    </font>
    <font>
      <sz val="10"/>
      <color theme="1"/>
      <name val="ＭＳ Ｐ明朝"/>
      <family val="1"/>
      <charset val="128"/>
    </font>
    <font>
      <sz val="9"/>
      <name val="游ゴシック Regular"/>
      <charset val="128"/>
    </font>
    <font>
      <sz val="9"/>
      <color rgb="FFFF0000"/>
      <name val="游ゴシック Regular"/>
      <charset val="128"/>
    </font>
    <font>
      <sz val="10"/>
      <color theme="1"/>
      <name val="游ゴシック Medium"/>
      <family val="3"/>
      <charset val="128"/>
    </font>
    <font>
      <sz val="9"/>
      <color theme="1"/>
      <name val="游ゴシック Medium"/>
      <family val="3"/>
      <charset val="128"/>
    </font>
    <font>
      <sz val="20"/>
      <color theme="1"/>
      <name val="游ゴシック Bold"/>
      <charset val="128"/>
    </font>
    <font>
      <sz val="14"/>
      <color theme="1"/>
      <name val="游ゴシック Bold"/>
      <charset val="128"/>
    </font>
    <font>
      <sz val="8"/>
      <color theme="1"/>
      <name val="游ゴシック Medium"/>
      <family val="3"/>
      <charset val="128"/>
    </font>
    <font>
      <sz val="7"/>
      <color theme="1"/>
      <name val="游ゴシック Medium"/>
      <family val="3"/>
      <charset val="128"/>
    </font>
    <font>
      <sz val="8.5"/>
      <color theme="1"/>
      <name val="游ゴシック Medium"/>
      <family val="3"/>
      <charset val="128"/>
    </font>
    <font>
      <sz val="9"/>
      <name val="游明朝 Regular"/>
      <family val="3"/>
      <charset val="128"/>
    </font>
  </fonts>
  <fills count="16">
    <fill>
      <patternFill patternType="none"/>
    </fill>
    <fill>
      <patternFill patternType="gray125"/>
    </fill>
    <fill>
      <patternFill patternType="gray125">
        <fgColor theme="0" tint="-0.24994659260841701"/>
        <bgColor theme="0"/>
      </patternFill>
    </fill>
    <fill>
      <patternFill patternType="gray125">
        <fgColor theme="0" tint="-0.24994659260841701"/>
        <bgColor indexed="65"/>
      </patternFill>
    </fill>
    <fill>
      <patternFill patternType="darkUp">
        <fgColor theme="0" tint="-0.24994659260841701"/>
        <bgColor indexed="65"/>
      </patternFill>
    </fill>
    <fill>
      <patternFill patternType="solid">
        <fgColor theme="0"/>
        <bgColor theme="0" tint="-0.24994659260841701"/>
      </patternFill>
    </fill>
    <fill>
      <patternFill patternType="solid">
        <fgColor indexed="65"/>
        <bgColor auto="1"/>
      </patternFill>
    </fill>
    <fill>
      <patternFill patternType="solid">
        <fgColor theme="5" tint="0.79998168889431442"/>
        <bgColor indexed="64"/>
      </patternFill>
    </fill>
    <fill>
      <patternFill patternType="solid">
        <fgColor theme="6" tint="0.79998168889431442"/>
        <bgColor indexed="64"/>
      </patternFill>
    </fill>
    <fill>
      <patternFill patternType="solid">
        <fgColor theme="3" tint="0.59999389629810485"/>
        <bgColor indexed="64"/>
      </patternFill>
    </fill>
    <fill>
      <patternFill patternType="solid">
        <fgColor rgb="FFC0C0C0"/>
        <bgColor indexed="64"/>
      </patternFill>
    </fill>
    <fill>
      <patternFill patternType="solid">
        <fgColor rgb="FFFFFF99"/>
        <bgColor indexed="64"/>
      </patternFill>
    </fill>
    <fill>
      <patternFill patternType="solid">
        <fgColor theme="2"/>
        <bgColor indexed="64"/>
      </patternFill>
    </fill>
    <fill>
      <patternFill patternType="solid">
        <fgColor theme="0" tint="-0.14999847407452621"/>
        <bgColor indexed="64"/>
      </patternFill>
    </fill>
    <fill>
      <patternFill patternType="solid">
        <fgColor rgb="FF72ABF8"/>
        <bgColor rgb="FF000000"/>
      </patternFill>
    </fill>
    <fill>
      <patternFill patternType="solid">
        <fgColor rgb="FFFEFFDE"/>
        <bgColor indexed="64"/>
      </patternFill>
    </fill>
  </fills>
  <borders count="134">
    <border>
      <left/>
      <right/>
      <top/>
      <bottom/>
      <diagonal/>
    </border>
    <border>
      <left style="thin">
        <color auto="1"/>
      </left>
      <right/>
      <top style="thin">
        <color auto="1"/>
      </top>
      <bottom style="hair">
        <color auto="1"/>
      </bottom>
      <diagonal/>
    </border>
    <border>
      <left/>
      <right style="thin">
        <color auto="1"/>
      </right>
      <top style="thin">
        <color auto="1"/>
      </top>
      <bottom style="hair">
        <color auto="1"/>
      </bottom>
      <diagonal/>
    </border>
    <border>
      <left style="thin">
        <color auto="1"/>
      </left>
      <right/>
      <top style="hair">
        <color auto="1"/>
      </top>
      <bottom style="hair">
        <color auto="1"/>
      </bottom>
      <diagonal/>
    </border>
    <border>
      <left/>
      <right style="thin">
        <color auto="1"/>
      </right>
      <top style="hair">
        <color auto="1"/>
      </top>
      <bottom style="hair">
        <color auto="1"/>
      </bottom>
      <diagonal/>
    </border>
    <border>
      <left/>
      <right style="thin">
        <color auto="1"/>
      </right>
      <top/>
      <bottom/>
      <diagonal/>
    </border>
    <border>
      <left style="thin">
        <color auto="1"/>
      </left>
      <right/>
      <top style="thin">
        <color auto="1"/>
      </top>
      <bottom/>
      <diagonal/>
    </border>
    <border>
      <left/>
      <right/>
      <top style="thin">
        <color auto="1"/>
      </top>
      <bottom/>
      <diagonal/>
    </border>
    <border>
      <left/>
      <right style="thin">
        <color auto="1"/>
      </right>
      <top style="thin">
        <color auto="1"/>
      </top>
      <bottom/>
      <diagonal/>
    </border>
    <border>
      <left style="thin">
        <color auto="1"/>
      </left>
      <right/>
      <top/>
      <bottom style="thin">
        <color auto="1"/>
      </bottom>
      <diagonal/>
    </border>
    <border>
      <left/>
      <right/>
      <top/>
      <bottom style="thin">
        <color auto="1"/>
      </bottom>
      <diagonal/>
    </border>
    <border>
      <left/>
      <right style="thin">
        <color auto="1"/>
      </right>
      <top/>
      <bottom style="thin">
        <color auto="1"/>
      </bottom>
      <diagonal/>
    </border>
    <border>
      <left/>
      <right/>
      <top style="hair">
        <color auto="1"/>
      </top>
      <bottom/>
      <diagonal/>
    </border>
    <border>
      <left style="thin">
        <color auto="1"/>
      </left>
      <right/>
      <top/>
      <bottom style="hair">
        <color auto="1"/>
      </bottom>
      <diagonal/>
    </border>
    <border>
      <left/>
      <right style="thin">
        <color auto="1"/>
      </right>
      <top/>
      <bottom style="hair">
        <color auto="1"/>
      </bottom>
      <diagonal/>
    </border>
    <border>
      <left/>
      <right style="hair">
        <color auto="1"/>
      </right>
      <top style="thin">
        <color auto="1"/>
      </top>
      <bottom/>
      <diagonal/>
    </border>
    <border>
      <left/>
      <right style="hair">
        <color auto="1"/>
      </right>
      <top/>
      <bottom/>
      <diagonal/>
    </border>
    <border>
      <left style="hair">
        <color auto="1"/>
      </left>
      <right/>
      <top style="hair">
        <color auto="1"/>
      </top>
      <bottom/>
      <diagonal/>
    </border>
    <border>
      <left/>
      <right style="hair">
        <color auto="1"/>
      </right>
      <top style="hair">
        <color auto="1"/>
      </top>
      <bottom/>
      <diagonal/>
    </border>
    <border>
      <left/>
      <right/>
      <top style="mediumDashDot">
        <color auto="1"/>
      </top>
      <bottom/>
      <diagonal/>
    </border>
    <border>
      <left style="hair">
        <color auto="1"/>
      </left>
      <right/>
      <top style="thin">
        <color auto="1"/>
      </top>
      <bottom/>
      <diagonal/>
    </border>
    <border>
      <left style="thin">
        <color auto="1"/>
      </left>
      <right style="thin">
        <color auto="1"/>
      </right>
      <top style="thin">
        <color auto="1"/>
      </top>
      <bottom style="thin">
        <color auto="1"/>
      </bottom>
      <diagonal/>
    </border>
    <border>
      <left style="hair">
        <color auto="1"/>
      </left>
      <right style="hair">
        <color auto="1"/>
      </right>
      <top style="medium">
        <color auto="1"/>
      </top>
      <bottom style="medium">
        <color auto="1"/>
      </bottom>
      <diagonal/>
    </border>
    <border>
      <left style="medium">
        <color auto="1"/>
      </left>
      <right/>
      <top style="medium">
        <color auto="1"/>
      </top>
      <bottom style="medium">
        <color auto="1"/>
      </bottom>
      <diagonal/>
    </border>
    <border>
      <left/>
      <right/>
      <top style="medium">
        <color auto="1"/>
      </top>
      <bottom style="medium">
        <color auto="1"/>
      </bottom>
      <diagonal/>
    </border>
    <border>
      <left/>
      <right style="hair">
        <color auto="1"/>
      </right>
      <top style="medium">
        <color auto="1"/>
      </top>
      <bottom style="medium">
        <color auto="1"/>
      </bottom>
      <diagonal/>
    </border>
    <border>
      <left/>
      <right/>
      <top style="hair">
        <color auto="1"/>
      </top>
      <bottom style="thin">
        <color auto="1"/>
      </bottom>
      <diagonal/>
    </border>
    <border>
      <left/>
      <right style="hair">
        <color auto="1"/>
      </right>
      <top style="thin">
        <color auto="1"/>
      </top>
      <bottom style="hair">
        <color auto="1"/>
      </bottom>
      <diagonal/>
    </border>
    <border>
      <left/>
      <right/>
      <top style="thin">
        <color auto="1"/>
      </top>
      <bottom style="hair">
        <color auto="1"/>
      </bottom>
      <diagonal/>
    </border>
    <border>
      <left style="hair">
        <color auto="1"/>
      </left>
      <right/>
      <top style="thin">
        <color auto="1"/>
      </top>
      <bottom style="hair">
        <color auto="1"/>
      </bottom>
      <diagonal/>
    </border>
    <border>
      <left/>
      <right style="hair">
        <color auto="1"/>
      </right>
      <top/>
      <bottom style="thin">
        <color auto="1"/>
      </bottom>
      <diagonal/>
    </border>
    <border>
      <left style="hair">
        <color auto="1"/>
      </left>
      <right/>
      <top/>
      <bottom style="thin">
        <color auto="1"/>
      </bottom>
      <diagonal/>
    </border>
    <border>
      <left style="hair">
        <color auto="1"/>
      </left>
      <right/>
      <top style="medium">
        <color auto="1"/>
      </top>
      <bottom style="medium">
        <color auto="1"/>
      </bottom>
      <diagonal/>
    </border>
    <border>
      <left/>
      <right style="medium">
        <color auto="1"/>
      </right>
      <top style="medium">
        <color auto="1"/>
      </top>
      <bottom style="medium">
        <color auto="1"/>
      </bottom>
      <diagonal/>
    </border>
    <border>
      <left style="thin">
        <color auto="1"/>
      </left>
      <right/>
      <top style="thin">
        <color auto="1"/>
      </top>
      <bottom style="thin">
        <color auto="1"/>
      </bottom>
      <diagonal/>
    </border>
    <border>
      <left/>
      <right/>
      <top style="hair">
        <color auto="1"/>
      </top>
      <bottom style="medium">
        <color auto="1"/>
      </bottom>
      <diagonal/>
    </border>
    <border>
      <left/>
      <right/>
      <top style="thin">
        <color auto="1"/>
      </top>
      <bottom style="thin">
        <color auto="1"/>
      </bottom>
      <diagonal/>
    </border>
    <border>
      <left/>
      <right style="thin">
        <color auto="1"/>
      </right>
      <top style="thin">
        <color auto="1"/>
      </top>
      <bottom style="thin">
        <color auto="1"/>
      </bottom>
      <diagonal/>
    </border>
    <border>
      <left/>
      <right style="medium">
        <color auto="1"/>
      </right>
      <top style="hair">
        <color auto="1"/>
      </top>
      <bottom style="thin">
        <color auto="1"/>
      </bottom>
      <diagonal/>
    </border>
    <border>
      <left/>
      <right style="thin">
        <color auto="1"/>
      </right>
      <top style="hair">
        <color auto="1"/>
      </top>
      <bottom style="thin">
        <color auto="1"/>
      </bottom>
      <diagonal/>
    </border>
    <border>
      <left/>
      <right/>
      <top/>
      <bottom style="medium">
        <color auto="1"/>
      </bottom>
      <diagonal/>
    </border>
    <border>
      <left/>
      <right style="thin">
        <color auto="1"/>
      </right>
      <top/>
      <bottom style="medium">
        <color auto="1"/>
      </bottom>
      <diagonal/>
    </border>
    <border>
      <left style="medium">
        <color auto="1"/>
      </left>
      <right/>
      <top style="hair">
        <color auto="1"/>
      </top>
      <bottom/>
      <diagonal/>
    </border>
    <border>
      <left/>
      <right/>
      <top style="medium">
        <color indexed="64"/>
      </top>
      <bottom style="hair">
        <color auto="1"/>
      </bottom>
      <diagonal/>
    </border>
    <border>
      <left/>
      <right style="medium">
        <color indexed="64"/>
      </right>
      <top style="medium">
        <color indexed="64"/>
      </top>
      <bottom style="hair">
        <color auto="1"/>
      </bottom>
      <diagonal/>
    </border>
    <border>
      <left/>
      <right style="medium">
        <color indexed="64"/>
      </right>
      <top style="thin">
        <color auto="1"/>
      </top>
      <bottom/>
      <diagonal/>
    </border>
    <border>
      <left style="medium">
        <color indexed="64"/>
      </left>
      <right/>
      <top/>
      <bottom style="thin">
        <color auto="1"/>
      </bottom>
      <diagonal/>
    </border>
    <border>
      <left/>
      <right style="medium">
        <color indexed="64"/>
      </right>
      <top/>
      <bottom style="thin">
        <color auto="1"/>
      </bottom>
      <diagonal/>
    </border>
    <border>
      <left style="medium">
        <color indexed="64"/>
      </left>
      <right/>
      <top style="thin">
        <color auto="1"/>
      </top>
      <bottom/>
      <diagonal/>
    </border>
    <border>
      <left style="medium">
        <color indexed="64"/>
      </left>
      <right/>
      <top/>
      <bottom/>
      <diagonal/>
    </border>
    <border>
      <left/>
      <right style="medium">
        <color indexed="64"/>
      </right>
      <top style="hair">
        <color auto="1"/>
      </top>
      <bottom/>
      <diagonal/>
    </border>
    <border>
      <left style="medium">
        <color indexed="64"/>
      </left>
      <right/>
      <top style="thin">
        <color auto="1"/>
      </top>
      <bottom style="hair">
        <color auto="1"/>
      </bottom>
      <diagonal/>
    </border>
    <border>
      <left/>
      <right style="medium">
        <color indexed="64"/>
      </right>
      <top style="thin">
        <color auto="1"/>
      </top>
      <bottom style="hair">
        <color auto="1"/>
      </bottom>
      <diagonal/>
    </border>
    <border>
      <left style="medium">
        <color indexed="64"/>
      </left>
      <right/>
      <top/>
      <bottom style="medium">
        <color indexed="64"/>
      </bottom>
      <diagonal/>
    </border>
    <border>
      <left/>
      <right style="medium">
        <color indexed="64"/>
      </right>
      <top/>
      <bottom style="medium">
        <color indexed="64"/>
      </bottom>
      <diagonal/>
    </border>
    <border>
      <left style="medium">
        <color indexed="64"/>
      </left>
      <right/>
      <top style="thin">
        <color auto="1"/>
      </top>
      <bottom style="thin">
        <color auto="1"/>
      </bottom>
      <diagonal/>
    </border>
    <border>
      <left/>
      <right style="hair">
        <color auto="1"/>
      </right>
      <top style="thin">
        <color auto="1"/>
      </top>
      <bottom style="thin">
        <color auto="1"/>
      </bottom>
      <diagonal/>
    </border>
    <border>
      <left style="hair">
        <color auto="1"/>
      </left>
      <right/>
      <top style="thin">
        <color auto="1"/>
      </top>
      <bottom style="thin">
        <color auto="1"/>
      </bottom>
      <diagonal/>
    </border>
    <border>
      <left/>
      <right style="medium">
        <color indexed="64"/>
      </right>
      <top style="thin">
        <color auto="1"/>
      </top>
      <bottom style="thin">
        <color auto="1"/>
      </bottom>
      <diagonal/>
    </border>
    <border>
      <left style="medium">
        <color indexed="64"/>
      </left>
      <right/>
      <top style="medium">
        <color indexed="64"/>
      </top>
      <bottom/>
      <diagonal/>
    </border>
    <border>
      <left/>
      <right/>
      <top style="medium">
        <color indexed="64"/>
      </top>
      <bottom/>
      <diagonal/>
    </border>
    <border>
      <left/>
      <right style="hair">
        <color auto="1"/>
      </right>
      <top style="medium">
        <color indexed="64"/>
      </top>
      <bottom/>
      <diagonal/>
    </border>
    <border>
      <left/>
      <right style="medium">
        <color indexed="64"/>
      </right>
      <top/>
      <bottom/>
      <diagonal/>
    </border>
    <border>
      <left style="medium">
        <color indexed="64"/>
      </left>
      <right/>
      <top style="hair">
        <color auto="1"/>
      </top>
      <bottom style="thin">
        <color auto="1"/>
      </bottom>
      <diagonal/>
    </border>
    <border>
      <left/>
      <right style="thin">
        <color indexed="64"/>
      </right>
      <top style="medium">
        <color indexed="64"/>
      </top>
      <bottom/>
      <diagonal/>
    </border>
    <border>
      <left/>
      <right style="hair">
        <color auto="1"/>
      </right>
      <top/>
      <bottom style="medium">
        <color auto="1"/>
      </bottom>
      <diagonal/>
    </border>
    <border>
      <left style="hair">
        <color auto="1"/>
      </left>
      <right/>
      <top/>
      <bottom style="medium">
        <color auto="1"/>
      </bottom>
      <diagonal/>
    </border>
    <border>
      <left style="hair">
        <color auto="1"/>
      </left>
      <right style="hair">
        <color auto="1"/>
      </right>
      <top style="thin">
        <color auto="1"/>
      </top>
      <bottom style="thin">
        <color indexed="64"/>
      </bottom>
      <diagonal/>
    </border>
    <border>
      <left style="medium">
        <color indexed="64"/>
      </left>
      <right/>
      <top style="medium">
        <color indexed="64"/>
      </top>
      <bottom style="thin">
        <color auto="1"/>
      </bottom>
      <diagonal/>
    </border>
    <border>
      <left style="hair">
        <color auto="1"/>
      </left>
      <right/>
      <top/>
      <bottom/>
      <diagonal/>
    </border>
    <border>
      <left/>
      <right/>
      <top style="medium">
        <color indexed="64"/>
      </top>
      <bottom style="thin">
        <color indexed="64"/>
      </bottom>
      <diagonal/>
    </border>
    <border>
      <left/>
      <right style="hair">
        <color indexed="64"/>
      </right>
      <top style="medium">
        <color indexed="64"/>
      </top>
      <bottom style="thin">
        <color indexed="64"/>
      </bottom>
      <diagonal/>
    </border>
    <border>
      <left style="hair">
        <color auto="1"/>
      </left>
      <right/>
      <top style="medium">
        <color indexed="64"/>
      </top>
      <bottom style="thin">
        <color indexed="64"/>
      </bottom>
      <diagonal/>
    </border>
    <border>
      <left/>
      <right style="thin">
        <color indexed="64"/>
      </right>
      <top style="medium">
        <color indexed="64"/>
      </top>
      <bottom style="thin">
        <color indexed="64"/>
      </bottom>
      <diagonal/>
    </border>
    <border>
      <left style="hair">
        <color auto="1"/>
      </left>
      <right style="hair">
        <color auto="1"/>
      </right>
      <top/>
      <bottom/>
      <diagonal/>
    </border>
    <border>
      <left style="thin">
        <color auto="1"/>
      </left>
      <right/>
      <top style="hair">
        <color auto="1"/>
      </top>
      <bottom style="medium">
        <color indexed="64"/>
      </bottom>
      <diagonal/>
    </border>
    <border>
      <left/>
      <right style="medium">
        <color auto="1"/>
      </right>
      <top style="hair">
        <color auto="1"/>
      </top>
      <bottom style="medium">
        <color indexed="64"/>
      </bottom>
      <diagonal/>
    </border>
    <border>
      <left style="hair">
        <color auto="1"/>
      </left>
      <right style="hair">
        <color auto="1"/>
      </right>
      <top style="thin">
        <color auto="1"/>
      </top>
      <bottom style="hair">
        <color auto="1"/>
      </bottom>
      <diagonal/>
    </border>
    <border>
      <left style="thin">
        <color auto="1"/>
      </left>
      <right style="thin">
        <color auto="1"/>
      </right>
      <top style="hair">
        <color auto="1"/>
      </top>
      <bottom style="thin">
        <color auto="1"/>
      </bottom>
      <diagonal/>
    </border>
    <border>
      <left style="thin">
        <color auto="1"/>
      </left>
      <right/>
      <top style="hair">
        <color auto="1"/>
      </top>
      <bottom style="thin">
        <color auto="1"/>
      </bottom>
      <diagonal/>
    </border>
    <border>
      <left style="thin">
        <color auto="1"/>
      </left>
      <right style="thin">
        <color auto="1"/>
      </right>
      <top style="thin">
        <color auto="1"/>
      </top>
      <bottom style="hair">
        <color auto="1"/>
      </bottom>
      <diagonal/>
    </border>
    <border>
      <left style="thin">
        <color auto="1"/>
      </left>
      <right style="thin">
        <color auto="1"/>
      </right>
      <top style="hair">
        <color auto="1"/>
      </top>
      <bottom style="hair">
        <color auto="1"/>
      </bottom>
      <diagonal/>
    </border>
    <border>
      <left style="thin">
        <color indexed="64"/>
      </left>
      <right/>
      <top style="medium">
        <color indexed="64"/>
      </top>
      <bottom style="thin">
        <color indexed="64"/>
      </bottom>
      <diagonal/>
    </border>
    <border>
      <left style="hair">
        <color indexed="64"/>
      </left>
      <right style="hair">
        <color indexed="64"/>
      </right>
      <top style="medium">
        <color indexed="64"/>
      </top>
      <bottom style="thin">
        <color indexed="64"/>
      </bottom>
      <diagonal/>
    </border>
    <border>
      <left style="hair">
        <color indexed="64"/>
      </left>
      <right style="medium">
        <color indexed="64"/>
      </right>
      <top style="medium">
        <color indexed="64"/>
      </top>
      <bottom style="thin">
        <color indexed="64"/>
      </bottom>
      <diagonal/>
    </border>
    <border>
      <left style="medium">
        <color indexed="64"/>
      </left>
      <right style="hair">
        <color auto="1"/>
      </right>
      <top style="thin">
        <color auto="1"/>
      </top>
      <bottom/>
      <diagonal/>
    </border>
    <border>
      <left style="medium">
        <color indexed="64"/>
      </left>
      <right style="hair">
        <color auto="1"/>
      </right>
      <top style="thin">
        <color auto="1"/>
      </top>
      <bottom style="thin">
        <color auto="1"/>
      </bottom>
      <diagonal/>
    </border>
    <border>
      <left style="hair">
        <color auto="1"/>
      </left>
      <right style="hair">
        <color auto="1"/>
      </right>
      <top/>
      <bottom style="medium">
        <color auto="1"/>
      </bottom>
      <diagonal/>
    </border>
    <border>
      <left style="hair">
        <color auto="1"/>
      </left>
      <right style="hair">
        <color auto="1"/>
      </right>
      <top style="thin">
        <color auto="1"/>
      </top>
      <bottom/>
      <diagonal/>
    </border>
    <border>
      <left/>
      <right style="medium">
        <color indexed="64"/>
      </right>
      <top style="medium">
        <color indexed="64"/>
      </top>
      <bottom/>
      <diagonal/>
    </border>
    <border>
      <left/>
      <right style="hair">
        <color indexed="64"/>
      </right>
      <top style="medium">
        <color indexed="64"/>
      </top>
      <bottom style="hair">
        <color auto="1"/>
      </bottom>
      <diagonal/>
    </border>
    <border>
      <left style="hair">
        <color auto="1"/>
      </left>
      <right/>
      <top style="medium">
        <color indexed="64"/>
      </top>
      <bottom/>
      <diagonal/>
    </border>
    <border>
      <left style="hair">
        <color indexed="64"/>
      </left>
      <right/>
      <top style="medium">
        <color indexed="64"/>
      </top>
      <bottom style="hair">
        <color auto="1"/>
      </bottom>
      <diagonal/>
    </border>
    <border>
      <left/>
      <right style="thin">
        <color indexed="64"/>
      </right>
      <top style="medium">
        <color indexed="64"/>
      </top>
      <bottom style="hair">
        <color auto="1"/>
      </bottom>
      <diagonal/>
    </border>
    <border>
      <left style="medium">
        <color indexed="64"/>
      </left>
      <right style="hair">
        <color indexed="64"/>
      </right>
      <top/>
      <bottom style="medium">
        <color auto="1"/>
      </bottom>
      <diagonal/>
    </border>
    <border>
      <left style="thin">
        <color auto="1"/>
      </left>
      <right/>
      <top style="hair">
        <color auto="1"/>
      </top>
      <bottom/>
      <diagonal/>
    </border>
    <border>
      <left/>
      <right style="thin">
        <color auto="1"/>
      </right>
      <top style="hair">
        <color auto="1"/>
      </top>
      <bottom/>
      <diagonal/>
    </border>
    <border>
      <left style="thin">
        <color auto="1"/>
      </left>
      <right style="thin">
        <color auto="1"/>
      </right>
      <top style="hair">
        <color auto="1"/>
      </top>
      <bottom/>
      <diagonal/>
    </border>
    <border>
      <left style="medium">
        <color indexed="64"/>
      </left>
      <right style="medium">
        <color indexed="64"/>
      </right>
      <top style="medium">
        <color indexed="64"/>
      </top>
      <bottom/>
      <diagonal/>
    </border>
    <border>
      <left style="medium">
        <color indexed="64"/>
      </left>
      <right style="medium">
        <color indexed="64"/>
      </right>
      <top/>
      <bottom/>
      <diagonal/>
    </border>
    <border>
      <left style="medium">
        <color indexed="64"/>
      </left>
      <right style="medium">
        <color indexed="64"/>
      </right>
      <top/>
      <bottom style="medium">
        <color indexed="64"/>
      </bottom>
      <diagonal/>
    </border>
    <border>
      <left style="medium">
        <color indexed="64"/>
      </left>
      <right style="medium">
        <color indexed="64"/>
      </right>
      <top/>
      <bottom style="double">
        <color indexed="64"/>
      </bottom>
      <diagonal/>
    </border>
    <border>
      <left style="medium">
        <color indexed="64"/>
      </left>
      <right/>
      <top style="medium">
        <color indexed="64"/>
      </top>
      <bottom style="double">
        <color indexed="64"/>
      </bottom>
      <diagonal/>
    </border>
    <border>
      <left/>
      <right/>
      <top style="medium">
        <color indexed="64"/>
      </top>
      <bottom style="double">
        <color indexed="64"/>
      </bottom>
      <diagonal/>
    </border>
    <border>
      <left/>
      <right style="medium">
        <color indexed="64"/>
      </right>
      <top style="medium">
        <color indexed="64"/>
      </top>
      <bottom style="double">
        <color indexed="64"/>
      </bottom>
      <diagonal/>
    </border>
    <border>
      <left/>
      <right style="medium">
        <color indexed="64"/>
      </right>
      <top style="medium">
        <color indexed="64"/>
      </top>
      <bottom style="thin">
        <color auto="1"/>
      </bottom>
      <diagonal/>
    </border>
    <border>
      <left style="thin">
        <color indexed="64"/>
      </left>
      <right/>
      <top/>
      <bottom/>
      <diagonal/>
    </border>
    <border>
      <left style="medium">
        <color indexed="64"/>
      </left>
      <right/>
      <top style="thin">
        <color auto="1"/>
      </top>
      <bottom style="medium">
        <color auto="1"/>
      </bottom>
      <diagonal/>
    </border>
    <border>
      <left/>
      <right/>
      <top style="thin">
        <color auto="1"/>
      </top>
      <bottom style="medium">
        <color auto="1"/>
      </bottom>
      <diagonal/>
    </border>
    <border>
      <left/>
      <right style="medium">
        <color indexed="64"/>
      </right>
      <top style="thin">
        <color auto="1"/>
      </top>
      <bottom style="medium">
        <color indexed="64"/>
      </bottom>
      <diagonal/>
    </border>
    <border>
      <left/>
      <right style="thin">
        <color indexed="64"/>
      </right>
      <top style="thin">
        <color auto="1"/>
      </top>
      <bottom style="medium">
        <color auto="1"/>
      </bottom>
      <diagonal/>
    </border>
    <border>
      <left style="thin">
        <color indexed="64"/>
      </left>
      <right/>
      <top style="thin">
        <color auto="1"/>
      </top>
      <bottom style="medium">
        <color auto="1"/>
      </bottom>
      <diagonal/>
    </border>
    <border>
      <left/>
      <right style="hair">
        <color indexed="64"/>
      </right>
      <top style="thin">
        <color auto="1"/>
      </top>
      <bottom style="medium">
        <color auto="1"/>
      </bottom>
      <diagonal/>
    </border>
    <border>
      <left style="hair">
        <color auto="1"/>
      </left>
      <right/>
      <top style="thin">
        <color auto="1"/>
      </top>
      <bottom style="medium">
        <color indexed="64"/>
      </bottom>
      <diagonal/>
    </border>
    <border>
      <left style="medium">
        <color indexed="64"/>
      </left>
      <right/>
      <top/>
      <bottom style="double">
        <color indexed="64"/>
      </bottom>
      <diagonal/>
    </border>
    <border>
      <left/>
      <right/>
      <top/>
      <bottom style="double">
        <color indexed="64"/>
      </bottom>
      <diagonal/>
    </border>
    <border>
      <left/>
      <right style="medium">
        <color indexed="64"/>
      </right>
      <top/>
      <bottom style="double">
        <color indexed="64"/>
      </bottom>
      <diagonal/>
    </border>
    <border>
      <left style="thin">
        <color auto="1"/>
      </left>
      <right style="thin">
        <color auto="1"/>
      </right>
      <top style="thin">
        <color auto="1"/>
      </top>
      <bottom/>
      <diagonal/>
    </border>
    <border>
      <left style="thin">
        <color indexed="64"/>
      </left>
      <right style="thin">
        <color indexed="64"/>
      </right>
      <top/>
      <bottom/>
      <diagonal/>
    </border>
    <border>
      <left style="thin">
        <color indexed="64"/>
      </left>
      <right style="thin">
        <color indexed="64"/>
      </right>
      <top/>
      <bottom style="thin">
        <color indexed="64"/>
      </bottom>
      <diagonal/>
    </border>
    <border>
      <left style="hair">
        <color auto="1"/>
      </left>
      <right/>
      <top style="hair">
        <color auto="1"/>
      </top>
      <bottom style="thin">
        <color auto="1"/>
      </bottom>
      <diagonal/>
    </border>
    <border>
      <left style="thin">
        <color auto="1"/>
      </left>
      <right style="hair">
        <color auto="1"/>
      </right>
      <top style="hair">
        <color auto="1"/>
      </top>
      <bottom style="thin">
        <color auto="1"/>
      </bottom>
      <diagonal/>
    </border>
    <border>
      <left style="hair">
        <color auto="1"/>
      </left>
      <right style="hair">
        <color auto="1"/>
      </right>
      <top style="hair">
        <color auto="1"/>
      </top>
      <bottom style="thin">
        <color auto="1"/>
      </bottom>
      <diagonal/>
    </border>
    <border>
      <left style="hair">
        <color auto="1"/>
      </left>
      <right style="thin">
        <color auto="1"/>
      </right>
      <top style="hair">
        <color auto="1"/>
      </top>
      <bottom style="thin">
        <color auto="1"/>
      </bottom>
      <diagonal/>
    </border>
    <border>
      <left style="hair">
        <color auto="1"/>
      </left>
      <right style="thin">
        <color indexed="64"/>
      </right>
      <top style="thin">
        <color auto="1"/>
      </top>
      <bottom style="thin">
        <color indexed="64"/>
      </bottom>
      <diagonal/>
    </border>
    <border>
      <left style="hair">
        <color auto="1"/>
      </left>
      <right style="thin">
        <color indexed="64"/>
      </right>
      <top/>
      <bottom style="medium">
        <color auto="1"/>
      </bottom>
      <diagonal/>
    </border>
    <border>
      <left style="thin">
        <color auto="1"/>
      </left>
      <right style="hair">
        <color auto="1"/>
      </right>
      <top style="thin">
        <color auto="1"/>
      </top>
      <bottom style="thin">
        <color auto="1"/>
      </bottom>
      <diagonal/>
    </border>
    <border>
      <left style="thin">
        <color auto="1"/>
      </left>
      <right style="hair">
        <color auto="1"/>
      </right>
      <top/>
      <bottom style="medium">
        <color auto="1"/>
      </bottom>
      <diagonal/>
    </border>
    <border>
      <left/>
      <right style="hair">
        <color auto="1"/>
      </right>
      <top style="hair">
        <color auto="1"/>
      </top>
      <bottom style="thin">
        <color auto="1"/>
      </bottom>
      <diagonal/>
    </border>
    <border>
      <left/>
      <right/>
      <top style="hair">
        <color auto="1"/>
      </top>
      <bottom style="hair">
        <color auto="1"/>
      </bottom>
      <diagonal/>
    </border>
    <border>
      <left style="thin">
        <color auto="1"/>
      </left>
      <right style="thin">
        <color auto="1"/>
      </right>
      <top style="thin">
        <color auto="1"/>
      </top>
      <bottom style="double">
        <color indexed="64"/>
      </bottom>
      <diagonal/>
    </border>
    <border>
      <left/>
      <right/>
      <top style="double">
        <color indexed="64"/>
      </top>
      <bottom/>
      <diagonal/>
    </border>
    <border>
      <left/>
      <right style="thin">
        <color auto="1"/>
      </right>
      <top style="double">
        <color indexed="64"/>
      </top>
      <bottom/>
      <diagonal/>
    </border>
    <border>
      <left style="thin">
        <color indexed="64"/>
      </left>
      <right/>
      <top style="double">
        <color indexed="64"/>
      </top>
      <bottom/>
      <diagonal/>
    </border>
  </borders>
  <cellStyleXfs count="7">
    <xf numFmtId="0" fontId="0" fillId="0" borderId="0">
      <alignment vertical="center"/>
    </xf>
    <xf numFmtId="38" fontId="1" fillId="0" borderId="0" applyFont="0" applyFill="0" applyBorder="0" applyAlignment="0" applyProtection="0">
      <alignment vertical="center"/>
    </xf>
    <xf numFmtId="0" fontId="8" fillId="0" borderId="0">
      <alignment vertical="center"/>
    </xf>
    <xf numFmtId="38" fontId="8" fillId="0" borderId="0" applyFont="0" applyFill="0" applyBorder="0" applyAlignment="0" applyProtection="0">
      <alignment vertical="center"/>
    </xf>
    <xf numFmtId="0" fontId="36" fillId="0" borderId="0" applyNumberFormat="0" applyFill="0" applyBorder="0" applyAlignment="0" applyProtection="0">
      <alignment vertical="center"/>
    </xf>
    <xf numFmtId="0" fontId="5" fillId="0" borderId="0"/>
    <xf numFmtId="6" fontId="1" fillId="0" borderId="0" applyFont="0" applyFill="0" applyBorder="0" applyAlignment="0" applyProtection="0">
      <alignment vertical="center"/>
    </xf>
  </cellStyleXfs>
  <cellXfs count="654">
    <xf numFmtId="0" fontId="0" fillId="0" borderId="0" xfId="0">
      <alignment vertical="center"/>
    </xf>
    <xf numFmtId="0" fontId="5" fillId="0" borderId="0" xfId="0" applyFont="1">
      <alignment vertical="center"/>
    </xf>
    <xf numFmtId="0" fontId="6" fillId="0" borderId="0" xfId="0" applyFont="1" applyAlignment="1">
      <alignment horizontal="left" vertical="center"/>
    </xf>
    <xf numFmtId="0" fontId="6" fillId="0" borderId="0" xfId="0" applyFont="1">
      <alignment vertical="center"/>
    </xf>
    <xf numFmtId="0" fontId="7" fillId="0" borderId="0" xfId="0" applyFont="1" applyAlignment="1">
      <alignment horizontal="left" vertical="center"/>
    </xf>
    <xf numFmtId="0" fontId="7" fillId="0" borderId="0" xfId="0" applyFont="1" applyAlignment="1">
      <alignment vertical="center" wrapText="1"/>
    </xf>
    <xf numFmtId="0" fontId="11" fillId="0" borderId="47" xfId="0" applyFont="1" applyBorder="1">
      <alignment vertical="center"/>
    </xf>
    <xf numFmtId="0" fontId="7" fillId="0" borderId="0" xfId="0" applyFont="1">
      <alignment vertical="center"/>
    </xf>
    <xf numFmtId="0" fontId="20" fillId="0" borderId="26" xfId="0" applyFont="1" applyBorder="1" applyAlignment="1">
      <alignment horizontal="right" vertical="center" wrapText="1"/>
    </xf>
    <xf numFmtId="0" fontId="18" fillId="0" borderId="0" xfId="0" applyFont="1" applyAlignment="1">
      <alignment horizontal="left" vertical="center"/>
    </xf>
    <xf numFmtId="0" fontId="6" fillId="0" borderId="40" xfId="0" applyFont="1" applyBorder="1">
      <alignment vertical="center"/>
    </xf>
    <xf numFmtId="0" fontId="10" fillId="0" borderId="0" xfId="0" applyFont="1">
      <alignment vertical="center"/>
    </xf>
    <xf numFmtId="0" fontId="13" fillId="0" borderId="0" xfId="0" applyFont="1" applyAlignment="1">
      <alignment vertical="center" wrapText="1"/>
    </xf>
    <xf numFmtId="0" fontId="20" fillId="0" borderId="36" xfId="0" applyFont="1" applyBorder="1" applyAlignment="1">
      <alignment horizontal="right" vertical="center"/>
    </xf>
    <xf numFmtId="0" fontId="20" fillId="0" borderId="36" xfId="0" applyFont="1" applyBorder="1" applyAlignment="1">
      <alignment horizontal="center" vertical="center"/>
    </xf>
    <xf numFmtId="0" fontId="11" fillId="4" borderId="58" xfId="0" applyFont="1" applyFill="1" applyBorder="1">
      <alignment vertical="center"/>
    </xf>
    <xf numFmtId="0" fontId="20" fillId="4" borderId="58" xfId="0" applyFont="1" applyFill="1" applyBorder="1">
      <alignment vertical="center"/>
    </xf>
    <xf numFmtId="0" fontId="20" fillId="4" borderId="62" xfId="0" applyFont="1" applyFill="1" applyBorder="1">
      <alignment vertical="center"/>
    </xf>
    <xf numFmtId="0" fontId="20" fillId="4" borderId="33" xfId="0" applyFont="1" applyFill="1" applyBorder="1">
      <alignment vertical="center"/>
    </xf>
    <xf numFmtId="0" fontId="15" fillId="0" borderId="0" xfId="0" applyFont="1" applyAlignment="1">
      <alignment horizontal="left" vertical="top"/>
    </xf>
    <xf numFmtId="0" fontId="6" fillId="0" borderId="19" xfId="0" applyFont="1" applyBorder="1">
      <alignment vertical="center"/>
    </xf>
    <xf numFmtId="0" fontId="7" fillId="0" borderId="0" xfId="0" applyFont="1" applyAlignment="1"/>
    <xf numFmtId="0" fontId="17" fillId="0" borderId="0" xfId="0" applyFont="1" applyAlignment="1"/>
    <xf numFmtId="0" fontId="15" fillId="0" borderId="0" xfId="0" applyFont="1" applyAlignment="1">
      <alignment vertical="center" wrapText="1"/>
    </xf>
    <xf numFmtId="0" fontId="13" fillId="0" borderId="0" xfId="0" applyFont="1" applyAlignment="1">
      <alignment horizontal="center" vertical="center"/>
    </xf>
    <xf numFmtId="0" fontId="12" fillId="0" borderId="0" xfId="0" applyFont="1" applyAlignment="1">
      <alignment vertical="top"/>
    </xf>
    <xf numFmtId="0" fontId="18" fillId="0" borderId="0" xfId="0" applyFont="1" applyAlignment="1">
      <alignment horizontal="center" vertical="center"/>
    </xf>
    <xf numFmtId="0" fontId="18" fillId="0" borderId="0" xfId="0" applyFont="1">
      <alignment vertical="center"/>
    </xf>
    <xf numFmtId="0" fontId="18" fillId="0" borderId="1" xfId="0" applyFont="1" applyBorder="1">
      <alignment vertical="center"/>
    </xf>
    <xf numFmtId="0" fontId="18" fillId="0" borderId="1" xfId="0" applyFont="1" applyBorder="1" applyAlignment="1">
      <alignment horizontal="center" vertical="center"/>
    </xf>
    <xf numFmtId="0" fontId="18" fillId="0" borderId="2" xfId="0" applyFont="1" applyBorder="1" applyAlignment="1">
      <alignment horizontal="center" vertical="center"/>
    </xf>
    <xf numFmtId="0" fontId="18" fillId="0" borderId="13" xfId="0" applyFont="1" applyBorder="1">
      <alignment vertical="center"/>
    </xf>
    <xf numFmtId="0" fontId="18" fillId="0" borderId="14" xfId="0" applyFont="1" applyBorder="1" applyAlignment="1">
      <alignment horizontal="center" vertical="center"/>
    </xf>
    <xf numFmtId="0" fontId="18" fillId="0" borderId="3" xfId="0" applyFont="1" applyBorder="1">
      <alignment vertical="center"/>
    </xf>
    <xf numFmtId="0" fontId="18" fillId="0" borderId="3" xfId="0" applyFont="1" applyBorder="1" applyAlignment="1">
      <alignment vertical="center" wrapText="1"/>
    </xf>
    <xf numFmtId="0" fontId="18" fillId="0" borderId="4" xfId="0" applyFont="1" applyBorder="1" applyAlignment="1">
      <alignment horizontal="left" vertical="center"/>
    </xf>
    <xf numFmtId="0" fontId="18" fillId="0" borderId="0" xfId="0" applyFont="1" applyAlignment="1">
      <alignment vertical="center" wrapText="1"/>
    </xf>
    <xf numFmtId="0" fontId="18" fillId="0" borderId="0" xfId="0" applyFont="1" applyAlignment="1">
      <alignment horizontal="left" vertical="top"/>
    </xf>
    <xf numFmtId="38" fontId="20" fillId="6" borderId="56" xfId="1" applyFont="1" applyFill="1" applyBorder="1" applyAlignment="1" applyProtection="1">
      <alignment vertical="center"/>
    </xf>
    <xf numFmtId="0" fontId="11" fillId="6" borderId="58" xfId="0" applyFont="1" applyFill="1" applyBorder="1">
      <alignment vertical="center"/>
    </xf>
    <xf numFmtId="0" fontId="20" fillId="6" borderId="58" xfId="0" applyFont="1" applyFill="1" applyBorder="1">
      <alignment vertical="center"/>
    </xf>
    <xf numFmtId="38" fontId="20" fillId="6" borderId="16" xfId="1" applyFont="1" applyFill="1" applyBorder="1" applyAlignment="1" applyProtection="1">
      <alignment vertical="center"/>
    </xf>
    <xf numFmtId="0" fontId="20" fillId="6" borderId="62" xfId="0" applyFont="1" applyFill="1" applyBorder="1">
      <alignment vertical="center"/>
    </xf>
    <xf numFmtId="0" fontId="20" fillId="6" borderId="33" xfId="0" applyFont="1" applyFill="1" applyBorder="1">
      <alignment vertical="center"/>
    </xf>
    <xf numFmtId="0" fontId="21" fillId="0" borderId="40" xfId="0" applyFont="1" applyBorder="1">
      <alignment vertical="center"/>
    </xf>
    <xf numFmtId="0" fontId="12" fillId="0" borderId="10" xfId="0" applyFont="1" applyBorder="1" applyAlignment="1">
      <alignment vertical="top"/>
    </xf>
    <xf numFmtId="0" fontId="10" fillId="0" borderId="10" xfId="0" applyFont="1" applyBorder="1">
      <alignment vertical="center"/>
    </xf>
    <xf numFmtId="0" fontId="12" fillId="0" borderId="0" xfId="0" applyFont="1" applyAlignment="1">
      <alignment horizontal="center" vertical="center"/>
    </xf>
    <xf numFmtId="0" fontId="18" fillId="0" borderId="56" xfId="0" applyFont="1" applyBorder="1" applyAlignment="1">
      <alignment vertical="center" shrinkToFit="1"/>
    </xf>
    <xf numFmtId="0" fontId="20" fillId="0" borderId="56" xfId="0" applyFont="1" applyBorder="1" applyAlignment="1">
      <alignment vertical="center" shrinkToFit="1"/>
    </xf>
    <xf numFmtId="0" fontId="18" fillId="0" borderId="30" xfId="0" applyFont="1" applyBorder="1" applyAlignment="1">
      <alignment vertical="center" shrinkToFit="1"/>
    </xf>
    <xf numFmtId="0" fontId="20" fillId="0" borderId="30" xfId="0" applyFont="1" applyBorder="1" applyAlignment="1">
      <alignment vertical="center" shrinkToFit="1"/>
    </xf>
    <xf numFmtId="176" fontId="28" fillId="0" borderId="0" xfId="0" applyNumberFormat="1" applyFont="1">
      <alignment vertical="center"/>
    </xf>
    <xf numFmtId="0" fontId="13" fillId="0" borderId="0" xfId="0" applyFont="1">
      <alignment vertical="center"/>
    </xf>
    <xf numFmtId="0" fontId="31" fillId="0" borderId="0" xfId="0" applyFont="1">
      <alignment vertical="center"/>
    </xf>
    <xf numFmtId="0" fontId="18" fillId="0" borderId="78" xfId="0" applyFont="1" applyBorder="1">
      <alignment vertical="center"/>
    </xf>
    <xf numFmtId="0" fontId="18" fillId="0" borderId="78" xfId="0" applyFont="1" applyBorder="1" applyAlignment="1">
      <alignment vertical="center" wrapText="1"/>
    </xf>
    <xf numFmtId="0" fontId="18" fillId="0" borderId="39" xfId="0" applyFont="1" applyBorder="1" applyAlignment="1">
      <alignment horizontal="left" vertical="center"/>
    </xf>
    <xf numFmtId="0" fontId="18" fillId="0" borderId="80" xfId="0" applyFont="1" applyBorder="1">
      <alignment vertical="center"/>
    </xf>
    <xf numFmtId="0" fontId="18" fillId="0" borderId="81" xfId="0" applyFont="1" applyBorder="1">
      <alignment vertical="center"/>
    </xf>
    <xf numFmtId="0" fontId="5" fillId="0" borderId="60" xfId="0" applyFont="1" applyBorder="1">
      <alignment vertical="center"/>
    </xf>
    <xf numFmtId="0" fontId="7" fillId="0" borderId="0" xfId="0" applyFont="1" applyAlignment="1">
      <alignment horizontal="right" vertical="center"/>
    </xf>
    <xf numFmtId="0" fontId="7" fillId="0" borderId="0" xfId="0" applyFont="1" applyAlignment="1">
      <alignment horizontal="center" vertical="center"/>
    </xf>
    <xf numFmtId="0" fontId="32" fillId="0" borderId="0" xfId="0" applyFont="1" applyAlignment="1">
      <alignment horizontal="left" vertical="center"/>
    </xf>
    <xf numFmtId="0" fontId="18" fillId="0" borderId="13" xfId="0" applyFont="1" applyBorder="1" applyAlignment="1">
      <alignment horizontal="right" vertical="center"/>
    </xf>
    <xf numFmtId="0" fontId="18" fillId="0" borderId="3" xfId="0" applyFont="1" applyBorder="1" applyAlignment="1">
      <alignment horizontal="right" vertical="center"/>
    </xf>
    <xf numFmtId="0" fontId="18" fillId="0" borderId="0" xfId="0" applyFont="1" applyAlignment="1">
      <alignment horizontal="right" vertical="top"/>
    </xf>
    <xf numFmtId="0" fontId="18" fillId="0" borderId="0" xfId="0" applyFont="1" applyAlignment="1">
      <alignment horizontal="right" vertical="center"/>
    </xf>
    <xf numFmtId="38" fontId="33" fillId="0" borderId="79" xfId="1" applyFont="1" applyFill="1" applyBorder="1" applyAlignment="1">
      <alignment horizontal="right" vertical="center"/>
    </xf>
    <xf numFmtId="38" fontId="33" fillId="0" borderId="0" xfId="1" applyFont="1" applyFill="1" applyBorder="1" applyAlignment="1">
      <alignment horizontal="right" vertical="center"/>
    </xf>
    <xf numFmtId="0" fontId="18" fillId="9" borderId="0" xfId="0" applyFont="1" applyFill="1">
      <alignment vertical="center"/>
    </xf>
    <xf numFmtId="0" fontId="18" fillId="0" borderId="95" xfId="0" applyFont="1" applyBorder="1">
      <alignment vertical="center"/>
    </xf>
    <xf numFmtId="0" fontId="18" fillId="0" borderId="95" xfId="0" applyFont="1" applyBorder="1" applyAlignment="1">
      <alignment vertical="center" wrapText="1"/>
    </xf>
    <xf numFmtId="0" fontId="18" fillId="0" borderId="95" xfId="0" applyFont="1" applyBorder="1" applyAlignment="1">
      <alignment horizontal="right" vertical="center"/>
    </xf>
    <xf numFmtId="0" fontId="18" fillId="0" borderId="96" xfId="0" applyFont="1" applyBorder="1" applyAlignment="1">
      <alignment horizontal="left" vertical="center"/>
    </xf>
    <xf numFmtId="0" fontId="18" fillId="0" borderId="97" xfId="0" applyFont="1" applyBorder="1">
      <alignment vertical="center"/>
    </xf>
    <xf numFmtId="0" fontId="34" fillId="8" borderId="98" xfId="0" applyFont="1" applyFill="1" applyBorder="1">
      <alignment vertical="center"/>
    </xf>
    <xf numFmtId="0" fontId="34" fillId="8" borderId="99" xfId="0" applyFont="1" applyFill="1" applyBorder="1">
      <alignment vertical="center"/>
    </xf>
    <xf numFmtId="0" fontId="34" fillId="0" borderId="0" xfId="0" applyFont="1">
      <alignment vertical="center"/>
    </xf>
    <xf numFmtId="0" fontId="35" fillId="0" borderId="0" xfId="0" applyFont="1">
      <alignment vertical="center"/>
    </xf>
    <xf numFmtId="0" fontId="18" fillId="8" borderId="99" xfId="0" applyFont="1" applyFill="1" applyBorder="1">
      <alignment vertical="center"/>
    </xf>
    <xf numFmtId="0" fontId="18" fillId="8" borderId="100" xfId="0" applyFont="1" applyFill="1" applyBorder="1">
      <alignment vertical="center"/>
    </xf>
    <xf numFmtId="0" fontId="34" fillId="0" borderId="98" xfId="0" applyFont="1" applyBorder="1">
      <alignment vertical="center"/>
    </xf>
    <xf numFmtId="0" fontId="18" fillId="0" borderId="99" xfId="0" applyFont="1" applyBorder="1">
      <alignment vertical="center"/>
    </xf>
    <xf numFmtId="0" fontId="18" fillId="0" borderId="100" xfId="0" applyFont="1" applyBorder="1">
      <alignment vertical="center"/>
    </xf>
    <xf numFmtId="0" fontId="34" fillId="0" borderId="59" xfId="0" applyFont="1" applyBorder="1">
      <alignment vertical="center"/>
    </xf>
    <xf numFmtId="0" fontId="18" fillId="0" borderId="49" xfId="0" applyFont="1" applyBorder="1">
      <alignment vertical="center"/>
    </xf>
    <xf numFmtId="0" fontId="18" fillId="0" borderId="53" xfId="0" applyFont="1" applyBorder="1">
      <alignment vertical="center"/>
    </xf>
    <xf numFmtId="0" fontId="34" fillId="0" borderId="60" xfId="0" applyFont="1" applyBorder="1">
      <alignment vertical="center"/>
    </xf>
    <xf numFmtId="0" fontId="34" fillId="0" borderId="89" xfId="0" applyFont="1" applyBorder="1">
      <alignment vertical="center"/>
    </xf>
    <xf numFmtId="0" fontId="18" fillId="0" borderId="62" xfId="0" applyFont="1" applyBorder="1">
      <alignment vertical="center"/>
    </xf>
    <xf numFmtId="0" fontId="18" fillId="0" borderId="40" xfId="0" applyFont="1" applyBorder="1">
      <alignment vertical="center"/>
    </xf>
    <xf numFmtId="0" fontId="18" fillId="0" borderId="54" xfId="0" applyFont="1" applyBorder="1">
      <alignment vertical="center"/>
    </xf>
    <xf numFmtId="0" fontId="35" fillId="7" borderId="0" xfId="0" applyFont="1" applyFill="1">
      <alignment vertical="center"/>
    </xf>
    <xf numFmtId="0" fontId="34" fillId="0" borderId="99" xfId="0" applyFont="1" applyBorder="1">
      <alignment vertical="center"/>
    </xf>
    <xf numFmtId="0" fontId="18" fillId="8" borderId="101" xfId="0" applyFont="1" applyFill="1" applyBorder="1">
      <alignment vertical="center"/>
    </xf>
    <xf numFmtId="0" fontId="36" fillId="0" borderId="0" xfId="4" applyAlignment="1">
      <alignment vertical="center"/>
    </xf>
    <xf numFmtId="0" fontId="18" fillId="11" borderId="102" xfId="0" applyFont="1" applyFill="1" applyBorder="1">
      <alignment vertical="center"/>
    </xf>
    <xf numFmtId="0" fontId="18" fillId="11" borderId="103" xfId="0" applyFont="1" applyFill="1" applyBorder="1">
      <alignment vertical="center"/>
    </xf>
    <xf numFmtId="0" fontId="18" fillId="11" borderId="104" xfId="0" applyFont="1" applyFill="1" applyBorder="1">
      <alignment vertical="center"/>
    </xf>
    <xf numFmtId="0" fontId="18" fillId="10" borderId="40" xfId="0" applyFont="1" applyFill="1" applyBorder="1">
      <alignment vertical="center"/>
    </xf>
    <xf numFmtId="0" fontId="18" fillId="12" borderId="0" xfId="0" applyFont="1" applyFill="1">
      <alignment vertical="center"/>
    </xf>
    <xf numFmtId="177" fontId="18" fillId="0" borderId="40" xfId="0" applyNumberFormat="1" applyFont="1" applyBorder="1">
      <alignment vertical="center"/>
    </xf>
    <xf numFmtId="0" fontId="7" fillId="0" borderId="69" xfId="0" applyFont="1" applyBorder="1">
      <alignment vertical="center"/>
    </xf>
    <xf numFmtId="0" fontId="37" fillId="0" borderId="0" xfId="0" applyFont="1">
      <alignment vertical="center"/>
    </xf>
    <xf numFmtId="0" fontId="18" fillId="12" borderId="0" xfId="0" applyFont="1" applyFill="1" applyAlignment="1">
      <alignment horizontal="right" vertical="center"/>
    </xf>
    <xf numFmtId="0" fontId="7" fillId="0" borderId="36" xfId="0" applyFont="1" applyBorder="1" applyAlignment="1" applyProtection="1">
      <alignment vertical="center" shrinkToFit="1"/>
      <protection locked="0"/>
    </xf>
    <xf numFmtId="0" fontId="18" fillId="0" borderId="114" xfId="0" applyFont="1" applyBorder="1">
      <alignment vertical="center"/>
    </xf>
    <xf numFmtId="0" fontId="18" fillId="10" borderId="115" xfId="0" applyFont="1" applyFill="1" applyBorder="1">
      <alignment vertical="center"/>
    </xf>
    <xf numFmtId="0" fontId="18" fillId="0" borderId="116" xfId="0" applyFont="1" applyBorder="1">
      <alignment vertical="center"/>
    </xf>
    <xf numFmtId="0" fontId="39" fillId="0" borderId="0" xfId="0" applyFont="1">
      <alignment vertical="center"/>
    </xf>
    <xf numFmtId="0" fontId="18" fillId="0" borderId="117" xfId="0" applyFont="1" applyBorder="1">
      <alignment vertical="center"/>
    </xf>
    <xf numFmtId="0" fontId="18" fillId="0" borderId="118" xfId="0" applyFont="1" applyBorder="1">
      <alignment vertical="center"/>
    </xf>
    <xf numFmtId="0" fontId="18" fillId="0" borderId="119" xfId="0" applyFont="1" applyBorder="1">
      <alignment vertical="center"/>
    </xf>
    <xf numFmtId="0" fontId="34" fillId="8" borderId="100" xfId="0" applyFont="1" applyFill="1" applyBorder="1">
      <alignment vertical="center"/>
    </xf>
    <xf numFmtId="0" fontId="40" fillId="0" borderId="0" xfId="0" applyFont="1">
      <alignment vertical="center"/>
    </xf>
    <xf numFmtId="0" fontId="40" fillId="0" borderId="0" xfId="0" applyFont="1" applyAlignment="1">
      <alignment horizontal="center" vertical="center"/>
    </xf>
    <xf numFmtId="178" fontId="40" fillId="0" borderId="0" xfId="0" applyNumberFormat="1" applyFont="1" applyAlignment="1">
      <alignment horizontal="center" vertical="center"/>
    </xf>
    <xf numFmtId="0" fontId="43" fillId="0" borderId="21" xfId="0" applyFont="1" applyBorder="1" applyAlignment="1">
      <alignment horizontal="center" vertical="center" wrapText="1"/>
    </xf>
    <xf numFmtId="0" fontId="43" fillId="0" borderId="21" xfId="0" applyFont="1" applyBorder="1" applyAlignment="1">
      <alignment horizontal="center" vertical="center"/>
    </xf>
    <xf numFmtId="0" fontId="41" fillId="0" borderId="21" xfId="0" applyFont="1" applyBorder="1" applyAlignment="1">
      <alignment vertical="center" shrinkToFit="1"/>
    </xf>
    <xf numFmtId="178" fontId="41" fillId="0" borderId="36" xfId="0" applyNumberFormat="1" applyFont="1" applyBorder="1" applyAlignment="1">
      <alignment horizontal="right" vertical="center" shrinkToFit="1"/>
    </xf>
    <xf numFmtId="0" fontId="41" fillId="0" borderId="36" xfId="0" applyFont="1" applyBorder="1" applyAlignment="1">
      <alignment horizontal="center" vertical="center"/>
    </xf>
    <xf numFmtId="178" fontId="41" fillId="0" borderId="37" xfId="0" applyNumberFormat="1" applyFont="1" applyBorder="1" applyAlignment="1">
      <alignment horizontal="left" vertical="center" shrinkToFit="1"/>
    </xf>
    <xf numFmtId="0" fontId="41" fillId="0" borderId="21" xfId="0" applyFont="1" applyBorder="1" applyAlignment="1">
      <alignment horizontal="center" vertical="center"/>
    </xf>
    <xf numFmtId="0" fontId="41" fillId="0" borderId="37" xfId="0" applyFont="1" applyBorder="1" applyAlignment="1">
      <alignment vertical="center" wrapText="1"/>
    </xf>
    <xf numFmtId="0" fontId="41" fillId="0" borderId="0" xfId="0" applyFont="1">
      <alignment vertical="center"/>
    </xf>
    <xf numFmtId="49" fontId="41" fillId="0" borderId="21" xfId="0" applyNumberFormat="1" applyFont="1" applyBorder="1" applyAlignment="1">
      <alignment horizontal="center" vertical="center" shrinkToFit="1"/>
    </xf>
    <xf numFmtId="0" fontId="42" fillId="0" borderId="0" xfId="0" applyFont="1">
      <alignment vertical="center"/>
    </xf>
    <xf numFmtId="177" fontId="18" fillId="0" borderId="0" xfId="0" applyNumberFormat="1" applyFont="1">
      <alignment vertical="center"/>
    </xf>
    <xf numFmtId="0" fontId="18" fillId="10" borderId="0" xfId="0" applyFont="1" applyFill="1">
      <alignment vertical="center"/>
    </xf>
    <xf numFmtId="0" fontId="18" fillId="13" borderId="99" xfId="0" applyFont="1" applyFill="1" applyBorder="1">
      <alignment vertical="center"/>
    </xf>
    <xf numFmtId="0" fontId="7" fillId="0" borderId="10" xfId="0" applyFont="1" applyBorder="1" applyAlignment="1" applyProtection="1">
      <alignment vertical="center" shrinkToFit="1"/>
      <protection locked="0"/>
    </xf>
    <xf numFmtId="0" fontId="20" fillId="0" borderId="37" xfId="0" applyFont="1" applyBorder="1" applyAlignment="1">
      <alignment horizontal="right" vertical="center"/>
    </xf>
    <xf numFmtId="38" fontId="20" fillId="4" borderId="37" xfId="1" applyFont="1" applyFill="1" applyBorder="1" applyAlignment="1" applyProtection="1">
      <alignment vertical="center"/>
    </xf>
    <xf numFmtId="38" fontId="20" fillId="4" borderId="41" xfId="1" applyFont="1" applyFill="1" applyBorder="1" applyAlignment="1" applyProtection="1">
      <alignment vertical="center"/>
    </xf>
    <xf numFmtId="0" fontId="18" fillId="0" borderId="129" xfId="0" applyFont="1" applyBorder="1">
      <alignment vertical="center"/>
    </xf>
    <xf numFmtId="49" fontId="24" fillId="0" borderId="0" xfId="0" applyNumberFormat="1" applyFont="1">
      <alignment vertical="center"/>
    </xf>
    <xf numFmtId="49" fontId="24" fillId="0" borderId="0" xfId="0" applyNumberFormat="1" applyFont="1" applyAlignment="1">
      <alignment vertical="center" wrapText="1"/>
    </xf>
    <xf numFmtId="0" fontId="18" fillId="0" borderId="5" xfId="0" applyFont="1" applyBorder="1">
      <alignment vertical="center"/>
    </xf>
    <xf numFmtId="0" fontId="18" fillId="9" borderId="13" xfId="0" applyFont="1" applyFill="1" applyBorder="1">
      <alignment vertical="center"/>
    </xf>
    <xf numFmtId="0" fontId="16" fillId="14" borderId="13" xfId="0" applyFont="1" applyFill="1" applyBorder="1">
      <alignment vertical="center"/>
    </xf>
    <xf numFmtId="0" fontId="43" fillId="0" borderId="0" xfId="0" applyFont="1" applyAlignment="1">
      <alignment horizontal="center" vertical="center"/>
    </xf>
    <xf numFmtId="0" fontId="42" fillId="0" borderId="0" xfId="0" applyFont="1" applyAlignment="1">
      <alignment horizontal="center" vertical="center"/>
    </xf>
    <xf numFmtId="0" fontId="43" fillId="0" borderId="0" xfId="0" applyFont="1">
      <alignment vertical="center"/>
    </xf>
    <xf numFmtId="49" fontId="43" fillId="0" borderId="0" xfId="0" applyNumberFormat="1" applyFont="1">
      <alignment vertical="center"/>
    </xf>
    <xf numFmtId="0" fontId="43" fillId="0" borderId="0" xfId="0" applyFont="1" applyAlignment="1">
      <alignment vertical="center" wrapText="1"/>
    </xf>
    <xf numFmtId="0" fontId="18" fillId="0" borderId="14" xfId="0" applyFont="1" applyBorder="1" applyAlignment="1">
      <alignment horizontal="left" vertical="center"/>
    </xf>
    <xf numFmtId="0" fontId="7" fillId="0" borderId="36" xfId="0" applyFont="1" applyBorder="1" applyAlignment="1" applyProtection="1">
      <alignment horizontal="right" vertical="center" shrinkToFit="1"/>
      <protection locked="0"/>
    </xf>
    <xf numFmtId="0" fontId="7" fillId="0" borderId="10" xfId="0" applyFont="1" applyBorder="1" applyAlignment="1" applyProtection="1">
      <alignment horizontal="right" vertical="center" shrinkToFit="1"/>
      <protection locked="0"/>
    </xf>
    <xf numFmtId="0" fontId="7" fillId="0" borderId="36" xfId="0" applyFont="1" applyBorder="1" applyAlignment="1" applyProtection="1">
      <alignment horizontal="right" vertical="center"/>
      <protection locked="0"/>
    </xf>
    <xf numFmtId="0" fontId="7" fillId="0" borderId="36" xfId="0" applyFont="1" applyBorder="1" applyProtection="1">
      <alignment vertical="center"/>
      <protection locked="0"/>
    </xf>
    <xf numFmtId="0" fontId="7" fillId="0" borderId="10" xfId="0" applyFont="1" applyBorder="1" applyProtection="1">
      <alignment vertical="center"/>
      <protection locked="0"/>
    </xf>
    <xf numFmtId="0" fontId="20" fillId="0" borderId="10" xfId="0" applyFont="1" applyBorder="1" applyAlignment="1">
      <alignment horizontal="right" vertical="center"/>
    </xf>
    <xf numFmtId="0" fontId="20" fillId="0" borderId="10" xfId="0" applyFont="1" applyBorder="1" applyAlignment="1">
      <alignment horizontal="center" vertical="center"/>
    </xf>
    <xf numFmtId="0" fontId="20" fillId="0" borderId="11" xfId="0" applyFont="1" applyBorder="1" applyAlignment="1">
      <alignment horizontal="right" vertical="center"/>
    </xf>
    <xf numFmtId="0" fontId="47" fillId="0" borderId="0" xfId="0" applyFont="1">
      <alignment vertical="center"/>
    </xf>
    <xf numFmtId="0" fontId="48" fillId="0" borderId="0" xfId="0" applyFont="1">
      <alignment vertical="center"/>
    </xf>
    <xf numFmtId="38" fontId="43" fillId="0" borderId="0" xfId="0" applyNumberFormat="1" applyFont="1">
      <alignment vertical="center"/>
    </xf>
    <xf numFmtId="0" fontId="41" fillId="15" borderId="0" xfId="0" applyFont="1" applyFill="1">
      <alignment vertical="center"/>
    </xf>
    <xf numFmtId="177" fontId="18" fillId="0" borderId="115" xfId="0" applyNumberFormat="1" applyFont="1" applyBorder="1">
      <alignment vertical="center"/>
    </xf>
    <xf numFmtId="0" fontId="18" fillId="12" borderId="49" xfId="0" applyFont="1" applyFill="1" applyBorder="1">
      <alignment vertical="center"/>
    </xf>
    <xf numFmtId="177" fontId="18" fillId="12" borderId="0" xfId="0" applyNumberFormat="1" applyFont="1" applyFill="1">
      <alignment vertical="center"/>
    </xf>
    <xf numFmtId="0" fontId="18" fillId="12" borderId="62" xfId="0" applyFont="1" applyFill="1" applyBorder="1">
      <alignment vertical="center"/>
    </xf>
    <xf numFmtId="0" fontId="49" fillId="0" borderId="0" xfId="0" applyFont="1">
      <alignment vertical="center"/>
    </xf>
    <xf numFmtId="0" fontId="50" fillId="0" borderId="0" xfId="0" applyFont="1" applyAlignment="1">
      <alignment horizontal="left" vertical="center"/>
    </xf>
    <xf numFmtId="0" fontId="52" fillId="0" borderId="0" xfId="0" applyFont="1" applyAlignment="1">
      <alignment shrinkToFit="1"/>
    </xf>
    <xf numFmtId="0" fontId="49" fillId="0" borderId="7" xfId="0" applyFont="1" applyBorder="1">
      <alignment vertical="center"/>
    </xf>
    <xf numFmtId="0" fontId="49" fillId="0" borderId="8" xfId="0" applyFont="1" applyBorder="1">
      <alignment vertical="center"/>
    </xf>
    <xf numFmtId="0" fontId="50" fillId="0" borderId="0" xfId="0" applyFont="1">
      <alignment vertical="center"/>
    </xf>
    <xf numFmtId="0" fontId="50" fillId="0" borderId="6" xfId="0" applyFont="1" applyBorder="1" applyAlignment="1">
      <alignment vertical="top"/>
    </xf>
    <xf numFmtId="6" fontId="50" fillId="0" borderId="0" xfId="6" applyFont="1" applyBorder="1" applyAlignment="1">
      <alignment horizontal="right" vertical="center"/>
    </xf>
    <xf numFmtId="0" fontId="53" fillId="0" borderId="7" xfId="0" applyFont="1" applyBorder="1" applyAlignment="1">
      <alignment vertical="top"/>
    </xf>
    <xf numFmtId="0" fontId="50" fillId="0" borderId="0" xfId="0" applyFont="1" applyAlignment="1">
      <alignment horizontal="right" vertical="center"/>
    </xf>
    <xf numFmtId="0" fontId="50" fillId="0" borderId="0" xfId="0" applyFont="1" applyAlignment="1">
      <alignment horizontal="left" vertical="top"/>
    </xf>
    <xf numFmtId="176" fontId="52" fillId="0" borderId="0" xfId="6" applyNumberFormat="1" applyFont="1" applyBorder="1" applyAlignment="1">
      <alignment vertical="center"/>
    </xf>
    <xf numFmtId="0" fontId="42" fillId="15" borderId="0" xfId="0" applyFont="1" applyFill="1">
      <alignment vertical="center"/>
    </xf>
    <xf numFmtId="0" fontId="52" fillId="0" borderId="0" xfId="0" applyFont="1">
      <alignment vertical="center"/>
    </xf>
    <xf numFmtId="176" fontId="52" fillId="0" borderId="0" xfId="6" applyNumberFormat="1" applyFont="1" applyBorder="1" applyAlignment="1" applyProtection="1">
      <alignment vertical="center"/>
    </xf>
    <xf numFmtId="0" fontId="50" fillId="0" borderId="0" xfId="0" applyFont="1" applyAlignment="1"/>
    <xf numFmtId="0" fontId="50" fillId="0" borderId="0" xfId="0" applyFont="1" applyAlignment="1">
      <alignment shrinkToFit="1"/>
    </xf>
    <xf numFmtId="6" fontId="50" fillId="0" borderId="0" xfId="6" applyFont="1" applyBorder="1" applyAlignment="1" applyProtection="1"/>
    <xf numFmtId="0" fontId="50" fillId="0" borderId="0" xfId="0" applyFont="1" applyAlignment="1">
      <alignment vertical="top"/>
    </xf>
    <xf numFmtId="0" fontId="54" fillId="0" borderId="0" xfId="0" applyFont="1">
      <alignment vertical="center"/>
    </xf>
    <xf numFmtId="6" fontId="50" fillId="0" borderId="0" xfId="6" applyFont="1" applyBorder="1" applyAlignment="1" applyProtection="1">
      <alignment vertical="center"/>
    </xf>
    <xf numFmtId="6" fontId="50" fillId="0" borderId="0" xfId="6" applyFont="1" applyBorder="1" applyAlignment="1" applyProtection="1">
      <alignment horizontal="right" vertical="center"/>
    </xf>
    <xf numFmtId="0" fontId="53" fillId="0" borderId="0" xfId="0" applyFont="1" applyAlignment="1">
      <alignment vertical="top"/>
    </xf>
    <xf numFmtId="0" fontId="49" fillId="0" borderId="0" xfId="0" applyFont="1" applyAlignment="1">
      <alignment vertical="top"/>
    </xf>
    <xf numFmtId="0" fontId="56" fillId="0" borderId="0" xfId="0" applyFont="1" applyAlignment="1">
      <alignment horizontal="center" vertical="center"/>
    </xf>
    <xf numFmtId="0" fontId="21" fillId="0" borderId="68" xfId="0" applyFont="1" applyBorder="1" applyAlignment="1">
      <alignment horizontal="left" vertical="center"/>
    </xf>
    <xf numFmtId="0" fontId="21" fillId="0" borderId="70" xfId="0" applyFont="1" applyBorder="1" applyAlignment="1">
      <alignment horizontal="left" vertical="center"/>
    </xf>
    <xf numFmtId="0" fontId="21" fillId="0" borderId="105" xfId="0" applyFont="1" applyBorder="1" applyAlignment="1">
      <alignment horizontal="left" vertical="center"/>
    </xf>
    <xf numFmtId="0" fontId="13" fillId="0" borderId="28" xfId="0" applyFont="1" applyBorder="1" applyAlignment="1" applyProtection="1">
      <alignment horizontal="left" vertical="center" wrapText="1" indent="1" shrinkToFit="1"/>
      <protection locked="0"/>
    </xf>
    <xf numFmtId="0" fontId="13" fillId="0" borderId="52" xfId="0" applyFont="1" applyBorder="1" applyAlignment="1" applyProtection="1">
      <alignment horizontal="left" vertical="center" wrapText="1" indent="1" shrinkToFit="1"/>
      <protection locked="0"/>
    </xf>
    <xf numFmtId="0" fontId="6" fillId="2" borderId="87" xfId="0" applyFont="1" applyFill="1" applyBorder="1" applyAlignment="1">
      <alignment horizontal="center" vertical="center"/>
    </xf>
    <xf numFmtId="0" fontId="13" fillId="0" borderId="40" xfId="0" applyFont="1" applyBorder="1" applyAlignment="1" applyProtection="1">
      <alignment horizontal="left" vertical="center" indent="1" shrinkToFit="1"/>
      <protection locked="0"/>
    </xf>
    <xf numFmtId="0" fontId="13" fillId="0" borderId="54" xfId="0" applyFont="1" applyBorder="1" applyAlignment="1" applyProtection="1">
      <alignment horizontal="left" vertical="center" indent="1" shrinkToFit="1"/>
      <protection locked="0"/>
    </xf>
    <xf numFmtId="0" fontId="7" fillId="0" borderId="0" xfId="0" applyFont="1" applyAlignment="1">
      <alignment horizontal="right" vertical="center"/>
    </xf>
    <xf numFmtId="0" fontId="7" fillId="0" borderId="0" xfId="0" applyFont="1" applyAlignment="1">
      <alignment horizontal="center" vertical="center" wrapText="1"/>
    </xf>
    <xf numFmtId="0" fontId="17" fillId="0" borderId="0" xfId="0" applyFont="1" applyAlignment="1">
      <alignment horizontal="left" vertical="center"/>
    </xf>
    <xf numFmtId="0" fontId="29" fillId="0" borderId="0" xfId="0" applyFont="1" applyAlignment="1">
      <alignment horizontal="center" vertical="center"/>
    </xf>
    <xf numFmtId="0" fontId="27" fillId="0" borderId="0" xfId="0" applyFont="1" applyAlignment="1">
      <alignment horizontal="center"/>
    </xf>
    <xf numFmtId="0" fontId="18" fillId="0" borderId="7" xfId="0" applyFont="1" applyBorder="1" applyAlignment="1">
      <alignment horizontal="center" vertical="center"/>
    </xf>
    <xf numFmtId="0" fontId="18" fillId="0" borderId="15" xfId="0" applyFont="1" applyBorder="1" applyAlignment="1">
      <alignment horizontal="center" vertical="center"/>
    </xf>
    <xf numFmtId="0" fontId="18" fillId="0" borderId="10" xfId="0" applyFont="1" applyBorder="1" applyAlignment="1">
      <alignment horizontal="center" vertical="center"/>
    </xf>
    <xf numFmtId="0" fontId="18" fillId="0" borderId="30" xfId="0" applyFont="1" applyBorder="1" applyAlignment="1">
      <alignment horizontal="center" vertical="center"/>
    </xf>
    <xf numFmtId="0" fontId="7" fillId="0" borderId="20" xfId="0" applyFont="1" applyBorder="1" applyAlignment="1" applyProtection="1">
      <alignment horizontal="center" vertical="center" wrapText="1"/>
      <protection locked="0"/>
    </xf>
    <xf numFmtId="0" fontId="7" fillId="0" borderId="7" xfId="0" applyFont="1" applyBorder="1" applyAlignment="1" applyProtection="1">
      <alignment horizontal="center" vertical="center" wrapText="1"/>
      <protection locked="0"/>
    </xf>
    <xf numFmtId="0" fontId="7" fillId="0" borderId="8" xfId="0" applyFont="1" applyBorder="1" applyAlignment="1" applyProtection="1">
      <alignment horizontal="center" vertical="center" wrapText="1"/>
      <protection locked="0"/>
    </xf>
    <xf numFmtId="0" fontId="7" fillId="0" borderId="31" xfId="0" applyFont="1" applyBorder="1" applyAlignment="1" applyProtection="1">
      <alignment horizontal="center" vertical="center" wrapText="1"/>
      <protection locked="0"/>
    </xf>
    <xf numFmtId="0" fontId="7" fillId="0" borderId="10" xfId="0" applyFont="1" applyBorder="1" applyAlignment="1" applyProtection="1">
      <alignment horizontal="center" vertical="center" wrapText="1"/>
      <protection locked="0"/>
    </xf>
    <xf numFmtId="0" fontId="7" fillId="0" borderId="11" xfId="0" applyFont="1" applyBorder="1" applyAlignment="1" applyProtection="1">
      <alignment horizontal="center" vertical="center" wrapText="1"/>
      <protection locked="0"/>
    </xf>
    <xf numFmtId="0" fontId="19" fillId="0" borderId="28" xfId="0" applyFont="1" applyBorder="1" applyAlignment="1">
      <alignment horizontal="center" vertical="center" shrinkToFit="1"/>
    </xf>
    <xf numFmtId="0" fontId="19" fillId="0" borderId="27" xfId="0" applyFont="1" applyBorder="1" applyAlignment="1">
      <alignment horizontal="center" vertical="center" shrinkToFit="1"/>
    </xf>
    <xf numFmtId="0" fontId="18" fillId="0" borderId="107" xfId="0" applyFont="1" applyBorder="1" applyAlignment="1">
      <alignment horizontal="center" vertical="center"/>
    </xf>
    <xf numFmtId="0" fontId="18" fillId="0" borderId="108" xfId="0" applyFont="1" applyBorder="1" applyAlignment="1">
      <alignment horizontal="center" vertical="center"/>
    </xf>
    <xf numFmtId="0" fontId="18" fillId="0" borderId="112" xfId="0" applyFont="1" applyBorder="1" applyAlignment="1">
      <alignment horizontal="center" vertical="center"/>
    </xf>
    <xf numFmtId="0" fontId="18" fillId="0" borderId="111" xfId="0" applyFont="1" applyBorder="1" applyAlignment="1">
      <alignment horizontal="center" vertical="center"/>
    </xf>
    <xf numFmtId="49" fontId="7" fillId="0" borderId="113" xfId="0" applyNumberFormat="1" applyFont="1" applyBorder="1" applyAlignment="1" applyProtection="1">
      <alignment horizontal="center" vertical="center" shrinkToFit="1"/>
      <protection locked="0"/>
    </xf>
    <xf numFmtId="49" fontId="13" fillId="0" borderId="108" xfId="0" applyNumberFormat="1" applyFont="1" applyBorder="1" applyAlignment="1" applyProtection="1">
      <alignment horizontal="center" vertical="center" shrinkToFit="1"/>
      <protection locked="0"/>
    </xf>
    <xf numFmtId="49" fontId="13" fillId="0" borderId="110" xfId="0" applyNumberFormat="1" applyFont="1" applyBorder="1" applyAlignment="1" applyProtection="1">
      <alignment horizontal="center" vertical="center" shrinkToFit="1"/>
      <protection locked="0"/>
    </xf>
    <xf numFmtId="0" fontId="14" fillId="0" borderId="29" xfId="0" applyFont="1" applyBorder="1" applyAlignment="1" applyProtection="1">
      <alignment horizontal="center" vertical="center" shrinkToFit="1"/>
      <protection locked="0"/>
    </xf>
    <xf numFmtId="0" fontId="14" fillId="0" borderId="28" xfId="0" applyFont="1" applyBorder="1" applyAlignment="1" applyProtection="1">
      <alignment horizontal="center" vertical="center" shrinkToFit="1"/>
      <protection locked="0"/>
    </xf>
    <xf numFmtId="0" fontId="14" fillId="0" borderId="52" xfId="0" applyFont="1" applyBorder="1" applyAlignment="1" applyProtection="1">
      <alignment horizontal="center" vertical="center" shrinkToFit="1"/>
      <protection locked="0"/>
    </xf>
    <xf numFmtId="0" fontId="7" fillId="0" borderId="120" xfId="0" applyFont="1" applyBorder="1" applyAlignment="1" applyProtection="1">
      <alignment horizontal="center" vertical="center" shrinkToFit="1"/>
      <protection locked="0"/>
    </xf>
    <xf numFmtId="0" fontId="7" fillId="0" borderId="26" xfId="0" applyFont="1" applyBorder="1" applyAlignment="1" applyProtection="1">
      <alignment horizontal="center" vertical="center" shrinkToFit="1"/>
      <protection locked="0"/>
    </xf>
    <xf numFmtId="0" fontId="7" fillId="0" borderId="38" xfId="0" applyFont="1" applyBorder="1" applyAlignment="1" applyProtection="1">
      <alignment horizontal="center" vertical="center" shrinkToFit="1"/>
      <protection locked="0"/>
    </xf>
    <xf numFmtId="0" fontId="18" fillId="2" borderId="55" xfId="0" applyFont="1" applyFill="1" applyBorder="1" applyAlignment="1">
      <alignment horizontal="center" vertical="center" wrapText="1"/>
    </xf>
    <xf numFmtId="0" fontId="18" fillId="2" borderId="36" xfId="0" applyFont="1" applyFill="1" applyBorder="1" applyAlignment="1">
      <alignment horizontal="center" vertical="center" wrapText="1"/>
    </xf>
    <xf numFmtId="0" fontId="18" fillId="2" borderId="56" xfId="0" applyFont="1" applyFill="1" applyBorder="1" applyAlignment="1">
      <alignment horizontal="center" vertical="center" wrapText="1"/>
    </xf>
    <xf numFmtId="0" fontId="13" fillId="0" borderId="57" xfId="0" applyFont="1" applyBorder="1" applyAlignment="1">
      <alignment horizontal="center" vertical="center" shrinkToFit="1"/>
    </xf>
    <xf numFmtId="0" fontId="13" fillId="0" borderId="36" xfId="0" applyFont="1" applyBorder="1" applyAlignment="1">
      <alignment horizontal="center" vertical="center" shrinkToFit="1"/>
    </xf>
    <xf numFmtId="0" fontId="13" fillId="0" borderId="37" xfId="0" applyFont="1" applyBorder="1" applyAlignment="1">
      <alignment horizontal="center" vertical="center" shrinkToFit="1"/>
    </xf>
    <xf numFmtId="0" fontId="13" fillId="0" borderId="57" xfId="0" applyFont="1" applyBorder="1" applyAlignment="1" applyProtection="1">
      <alignment horizontal="center" vertical="center" shrinkToFit="1"/>
      <protection locked="0"/>
    </xf>
    <xf numFmtId="0" fontId="13" fillId="0" borderId="36" xfId="0" applyFont="1" applyBorder="1" applyAlignment="1" applyProtection="1">
      <alignment horizontal="center" vertical="center" shrinkToFit="1"/>
      <protection locked="0"/>
    </xf>
    <xf numFmtId="0" fontId="13" fillId="0" borderId="56" xfId="0" applyFont="1" applyBorder="1" applyAlignment="1" applyProtection="1">
      <alignment horizontal="center" vertical="center" shrinkToFit="1"/>
      <protection locked="0"/>
    </xf>
    <xf numFmtId="0" fontId="21" fillId="0" borderId="55" xfId="0" applyFont="1" applyBorder="1" applyAlignment="1">
      <alignment horizontal="left" vertical="center"/>
    </xf>
    <xf numFmtId="0" fontId="21" fillId="0" borderId="36" xfId="0" applyFont="1" applyBorder="1" applyAlignment="1">
      <alignment horizontal="left" vertical="center"/>
    </xf>
    <xf numFmtId="0" fontId="7" fillId="0" borderId="36" xfId="0" applyFont="1" applyBorder="1" applyAlignment="1">
      <alignment horizontal="left" vertical="center"/>
    </xf>
    <xf numFmtId="0" fontId="7" fillId="0" borderId="58" xfId="0" applyFont="1" applyBorder="1" applyAlignment="1">
      <alignment horizontal="left" vertical="center"/>
    </xf>
    <xf numFmtId="49" fontId="7" fillId="0" borderId="108" xfId="4" applyNumberFormat="1" applyFont="1" applyBorder="1" applyAlignment="1" applyProtection="1">
      <alignment horizontal="center" vertical="center" shrinkToFit="1"/>
      <protection locked="0"/>
    </xf>
    <xf numFmtId="49" fontId="7" fillId="0" borderId="108" xfId="0" applyNumberFormat="1" applyFont="1" applyBorder="1" applyAlignment="1" applyProtection="1">
      <alignment horizontal="center" vertical="center" shrinkToFit="1"/>
      <protection locked="0"/>
    </xf>
    <xf numFmtId="49" fontId="7" fillId="0" borderId="109" xfId="0" applyNumberFormat="1" applyFont="1" applyBorder="1" applyAlignment="1" applyProtection="1">
      <alignment horizontal="center" vertical="center" shrinkToFit="1"/>
      <protection locked="0"/>
    </xf>
    <xf numFmtId="0" fontId="18" fillId="0" borderId="57" xfId="0" applyFont="1" applyBorder="1" applyAlignment="1">
      <alignment horizontal="center" vertical="center"/>
    </xf>
    <xf numFmtId="0" fontId="18" fillId="0" borderId="36" xfId="0" applyFont="1" applyBorder="1" applyAlignment="1">
      <alignment horizontal="center" vertical="center"/>
    </xf>
    <xf numFmtId="0" fontId="13" fillId="0" borderId="57" xfId="0" applyFont="1" applyBorder="1" applyAlignment="1" applyProtection="1">
      <alignment horizontal="left" vertical="center" indent="1" shrinkToFit="1"/>
      <protection locked="0"/>
    </xf>
    <xf numFmtId="0" fontId="13" fillId="0" borderId="36" xfId="0" applyFont="1" applyBorder="1" applyAlignment="1" applyProtection="1">
      <alignment horizontal="left" vertical="center" indent="1" shrinkToFit="1"/>
      <protection locked="0"/>
    </xf>
    <xf numFmtId="0" fontId="13" fillId="0" borderId="58" xfId="0" applyFont="1" applyBorder="1" applyAlignment="1" applyProtection="1">
      <alignment horizontal="left" vertical="center" indent="1" shrinkToFit="1"/>
      <protection locked="0"/>
    </xf>
    <xf numFmtId="0" fontId="18" fillId="0" borderId="49" xfId="0" applyFont="1" applyBorder="1" applyAlignment="1">
      <alignment horizontal="center" vertical="center" wrapText="1"/>
    </xf>
    <xf numFmtId="0" fontId="18" fillId="0" borderId="0" xfId="0" applyFont="1" applyAlignment="1">
      <alignment horizontal="center" vertical="center" wrapText="1"/>
    </xf>
    <xf numFmtId="0" fontId="18" fillId="0" borderId="16" xfId="0" applyFont="1" applyBorder="1" applyAlignment="1">
      <alignment horizontal="center" vertical="center" wrapText="1"/>
    </xf>
    <xf numFmtId="0" fontId="18" fillId="0" borderId="46" xfId="0" applyFont="1" applyBorder="1" applyAlignment="1">
      <alignment horizontal="center" vertical="center" wrapText="1"/>
    </xf>
    <xf numFmtId="0" fontId="18" fillId="0" borderId="10" xfId="0" applyFont="1" applyBorder="1" applyAlignment="1">
      <alignment horizontal="center" vertical="center" wrapText="1"/>
    </xf>
    <xf numFmtId="0" fontId="18" fillId="0" borderId="30" xfId="0" applyFont="1" applyBorder="1" applyAlignment="1">
      <alignment horizontal="center" vertical="center" wrapText="1"/>
    </xf>
    <xf numFmtId="49" fontId="7" fillId="0" borderId="0" xfId="0" applyNumberFormat="1" applyFont="1" applyAlignment="1" applyProtection="1">
      <alignment horizontal="left" vertical="center" shrinkToFit="1"/>
      <protection locked="0"/>
    </xf>
    <xf numFmtId="0" fontId="16" fillId="0" borderId="0" xfId="0" applyFont="1" applyAlignment="1">
      <alignment horizontal="center" vertical="top"/>
    </xf>
    <xf numFmtId="0" fontId="16" fillId="0" borderId="5" xfId="0" applyFont="1" applyBorder="1" applyAlignment="1">
      <alignment horizontal="center" vertical="top"/>
    </xf>
    <xf numFmtId="0" fontId="18" fillId="0" borderId="106" xfId="0" applyFont="1" applyBorder="1" applyAlignment="1">
      <alignment horizontal="center" vertical="center"/>
    </xf>
    <xf numFmtId="0" fontId="18" fillId="0" borderId="0" xfId="0" applyFont="1" applyAlignment="1">
      <alignment horizontal="center" vertical="center"/>
    </xf>
    <xf numFmtId="0" fontId="18" fillId="0" borderId="16" xfId="0" applyFont="1" applyBorder="1" applyAlignment="1">
      <alignment horizontal="center" vertical="center"/>
    </xf>
    <xf numFmtId="0" fontId="18" fillId="0" borderId="9" xfId="0" applyFont="1" applyBorder="1" applyAlignment="1">
      <alignment horizontal="center" vertical="center"/>
    </xf>
    <xf numFmtId="49" fontId="7" fillId="0" borderId="0" xfId="0" applyNumberFormat="1" applyFont="1" applyAlignment="1" applyProtection="1">
      <alignment horizontal="center" vertical="center" shrinkToFit="1"/>
      <protection locked="0"/>
    </xf>
    <xf numFmtId="49" fontId="7" fillId="0" borderId="62" xfId="0" applyNumberFormat="1" applyFont="1" applyBorder="1" applyAlignment="1" applyProtection="1">
      <alignment horizontal="center" vertical="center" shrinkToFit="1"/>
      <protection locked="0"/>
    </xf>
    <xf numFmtId="49" fontId="7" fillId="0" borderId="10" xfId="0" applyNumberFormat="1" applyFont="1" applyBorder="1" applyAlignment="1" applyProtection="1">
      <alignment horizontal="center" vertical="center" shrinkToFit="1"/>
      <protection locked="0"/>
    </xf>
    <xf numFmtId="49" fontId="7" fillId="0" borderId="47" xfId="0" applyNumberFormat="1" applyFont="1" applyBorder="1" applyAlignment="1" applyProtection="1">
      <alignment horizontal="center" vertical="center" shrinkToFit="1"/>
      <protection locked="0"/>
    </xf>
    <xf numFmtId="0" fontId="7" fillId="0" borderId="69" xfId="0" applyFont="1" applyBorder="1" applyAlignment="1" applyProtection="1">
      <alignment horizontal="left" vertical="center" indent="1" shrinkToFit="1"/>
      <protection locked="0"/>
    </xf>
    <xf numFmtId="0" fontId="7" fillId="0" borderId="0" xfId="0" applyFont="1" applyAlignment="1" applyProtection="1">
      <alignment horizontal="left" vertical="center" indent="1" shrinkToFit="1"/>
      <protection locked="0"/>
    </xf>
    <xf numFmtId="0" fontId="7" fillId="0" borderId="5" xfId="0" applyFont="1" applyBorder="1" applyAlignment="1" applyProtection="1">
      <alignment horizontal="left" vertical="center" indent="1" shrinkToFit="1"/>
      <protection locked="0"/>
    </xf>
    <xf numFmtId="0" fontId="7" fillId="0" borderId="31" xfId="0" applyFont="1" applyBorder="1" applyAlignment="1" applyProtection="1">
      <alignment horizontal="left" vertical="center" indent="1" shrinkToFit="1"/>
      <protection locked="0"/>
    </xf>
    <xf numFmtId="0" fontId="7" fillId="0" borderId="10" xfId="0" applyFont="1" applyBorder="1" applyAlignment="1" applyProtection="1">
      <alignment horizontal="left" vertical="center" indent="1" shrinkToFit="1"/>
      <protection locked="0"/>
    </xf>
    <xf numFmtId="0" fontId="7" fillId="0" borderId="11" xfId="0" applyFont="1" applyBorder="1" applyAlignment="1" applyProtection="1">
      <alignment horizontal="left" vertical="center" indent="1" shrinkToFit="1"/>
      <protection locked="0"/>
    </xf>
    <xf numFmtId="0" fontId="46" fillId="0" borderId="0" xfId="0" applyFont="1" applyAlignment="1" applyProtection="1">
      <alignment horizontal="center" vertical="center"/>
      <protection locked="0"/>
    </xf>
    <xf numFmtId="0" fontId="46" fillId="0" borderId="62" xfId="0" applyFont="1" applyBorder="1" applyAlignment="1" applyProtection="1">
      <alignment horizontal="center" vertical="center"/>
      <protection locked="0"/>
    </xf>
    <xf numFmtId="0" fontId="18" fillId="0" borderId="55" xfId="0" applyFont="1" applyBorder="1" applyAlignment="1">
      <alignment horizontal="left" vertical="center"/>
    </xf>
    <xf numFmtId="0" fontId="18" fillId="0" borderId="36" xfId="0" applyFont="1" applyBorder="1" applyAlignment="1">
      <alignment horizontal="left" vertical="center"/>
    </xf>
    <xf numFmtId="0" fontId="18" fillId="0" borderId="58" xfId="0" applyFont="1" applyBorder="1" applyAlignment="1">
      <alignment horizontal="left" vertical="center"/>
    </xf>
    <xf numFmtId="0" fontId="18" fillId="0" borderId="48" xfId="0" applyFont="1" applyBorder="1" applyAlignment="1">
      <alignment horizontal="center" vertical="center"/>
    </xf>
    <xf numFmtId="0" fontId="24" fillId="0" borderId="7" xfId="0" applyFont="1" applyBorder="1" applyAlignment="1">
      <alignment horizontal="center" vertical="center"/>
    </xf>
    <xf numFmtId="0" fontId="24" fillId="0" borderId="15" xfId="0" applyFont="1" applyBorder="1" applyAlignment="1">
      <alignment horizontal="center" vertical="center"/>
    </xf>
    <xf numFmtId="0" fontId="24" fillId="0" borderId="46" xfId="0" applyFont="1" applyBorder="1" applyAlignment="1">
      <alignment horizontal="center" vertical="center"/>
    </xf>
    <xf numFmtId="0" fontId="24" fillId="0" borderId="10" xfId="0" applyFont="1" applyBorder="1" applyAlignment="1">
      <alignment horizontal="center" vertical="center"/>
    </xf>
    <xf numFmtId="0" fontId="24" fillId="0" borderId="30" xfId="0" applyFont="1" applyBorder="1" applyAlignment="1">
      <alignment horizontal="center" vertical="center"/>
    </xf>
    <xf numFmtId="0" fontId="13" fillId="0" borderId="7" xfId="0" applyFont="1" applyBorder="1" applyAlignment="1" applyProtection="1">
      <alignment horizontal="center" vertical="center" wrapText="1"/>
      <protection locked="0"/>
    </xf>
    <xf numFmtId="0" fontId="13" fillId="0" borderId="8" xfId="0" applyFont="1" applyBorder="1" applyAlignment="1" applyProtection="1">
      <alignment horizontal="center" vertical="center" wrapText="1"/>
      <protection locked="0"/>
    </xf>
    <xf numFmtId="0" fontId="13" fillId="0" borderId="31" xfId="0" applyFont="1" applyBorder="1" applyAlignment="1" applyProtection="1">
      <alignment horizontal="center" vertical="center" wrapText="1"/>
      <protection locked="0"/>
    </xf>
    <xf numFmtId="0" fontId="13" fillId="0" borderId="10" xfId="0" applyFont="1" applyBorder="1" applyAlignment="1" applyProtection="1">
      <alignment horizontal="center" vertical="center" wrapText="1"/>
      <protection locked="0"/>
    </xf>
    <xf numFmtId="0" fontId="13" fillId="0" borderId="11" xfId="0" applyFont="1" applyBorder="1" applyAlignment="1" applyProtection="1">
      <alignment horizontal="center" vertical="center" wrapText="1"/>
      <protection locked="0"/>
    </xf>
    <xf numFmtId="0" fontId="18" fillId="0" borderId="0" xfId="0" applyFont="1" applyAlignment="1">
      <alignment horizontal="left" vertical="center"/>
    </xf>
    <xf numFmtId="0" fontId="6" fillId="2" borderId="85" xfId="0" applyFont="1" applyFill="1" applyBorder="1" applyAlignment="1">
      <alignment horizontal="center" vertical="center" wrapText="1"/>
    </xf>
    <xf numFmtId="0" fontId="6" fillId="2" borderId="88" xfId="0" applyFont="1" applyFill="1" applyBorder="1" applyAlignment="1">
      <alignment horizontal="center" vertical="center" wrapText="1"/>
    </xf>
    <xf numFmtId="0" fontId="6" fillId="2" borderId="94" xfId="0" applyFont="1" applyFill="1" applyBorder="1" applyAlignment="1">
      <alignment horizontal="center" vertical="center" wrapText="1"/>
    </xf>
    <xf numFmtId="0" fontId="6" fillId="2" borderId="87" xfId="0" applyFont="1" applyFill="1" applyBorder="1" applyAlignment="1">
      <alignment horizontal="center" vertical="center" wrapText="1"/>
    </xf>
    <xf numFmtId="0" fontId="6" fillId="2" borderId="77" xfId="0" applyFont="1" applyFill="1" applyBorder="1" applyAlignment="1">
      <alignment horizontal="center" vertical="center"/>
    </xf>
    <xf numFmtId="0" fontId="13" fillId="0" borderId="36" xfId="0" applyFont="1" applyBorder="1" applyAlignment="1">
      <alignment horizontal="center" vertical="center"/>
    </xf>
    <xf numFmtId="0" fontId="13" fillId="0" borderId="56" xfId="0" applyFont="1" applyBorder="1" applyAlignment="1">
      <alignment horizontal="center" vertical="center"/>
    </xf>
    <xf numFmtId="177" fontId="13" fillId="0" borderId="36" xfId="0" applyNumberFormat="1" applyFont="1" applyBorder="1" applyAlignment="1" applyProtection="1">
      <alignment horizontal="center" vertical="center" shrinkToFit="1"/>
      <protection locked="0"/>
    </xf>
    <xf numFmtId="177" fontId="13" fillId="0" borderId="58" xfId="0" applyNumberFormat="1" applyFont="1" applyBorder="1" applyAlignment="1" applyProtection="1">
      <alignment horizontal="center" vertical="center" shrinkToFit="1"/>
      <protection locked="0"/>
    </xf>
    <xf numFmtId="0" fontId="6" fillId="3" borderId="36" xfId="0" applyFont="1" applyFill="1" applyBorder="1" applyAlignment="1">
      <alignment horizontal="center" vertical="center"/>
    </xf>
    <xf numFmtId="0" fontId="6" fillId="3" borderId="56" xfId="0" applyFont="1" applyFill="1" applyBorder="1" applyAlignment="1">
      <alignment horizontal="center" vertical="center"/>
    </xf>
    <xf numFmtId="0" fontId="13" fillId="0" borderId="91" xfId="0" applyFont="1" applyBorder="1" applyAlignment="1" applyProtection="1">
      <alignment horizontal="center" vertical="center" wrapText="1"/>
      <protection locked="0"/>
    </xf>
    <xf numFmtId="0" fontId="13" fillId="0" borderId="60" xfId="0" applyFont="1" applyBorder="1" applyAlignment="1" applyProtection="1">
      <alignment horizontal="center" vertical="center" wrapText="1"/>
      <protection locked="0"/>
    </xf>
    <xf numFmtId="0" fontId="13" fillId="0" borderId="64" xfId="0" applyFont="1" applyBorder="1" applyAlignment="1" applyProtection="1">
      <alignment horizontal="center" vertical="center" wrapText="1"/>
      <protection locked="0"/>
    </xf>
    <xf numFmtId="0" fontId="6" fillId="2" borderId="86" xfId="0" applyFont="1" applyFill="1" applyBorder="1" applyAlignment="1">
      <alignment horizontal="center" vertical="center"/>
    </xf>
    <xf numFmtId="0" fontId="6" fillId="2" borderId="67" xfId="0" applyFont="1" applyFill="1" applyBorder="1" applyAlignment="1">
      <alignment horizontal="center" vertical="center"/>
    </xf>
    <xf numFmtId="0" fontId="18" fillId="3" borderId="91" xfId="0" applyFont="1" applyFill="1" applyBorder="1" applyAlignment="1">
      <alignment horizontal="center" vertical="center"/>
    </xf>
    <xf numFmtId="0" fontId="18" fillId="3" borderId="60" xfId="0" applyFont="1" applyFill="1" applyBorder="1" applyAlignment="1">
      <alignment horizontal="center" vertical="center"/>
    </xf>
    <xf numFmtId="0" fontId="18" fillId="3" borderId="61" xfId="0" applyFont="1" applyFill="1" applyBorder="1" applyAlignment="1">
      <alignment horizontal="center" vertical="center"/>
    </xf>
    <xf numFmtId="0" fontId="18" fillId="3" borderId="31" xfId="0" applyFont="1" applyFill="1" applyBorder="1" applyAlignment="1">
      <alignment horizontal="center" vertical="center"/>
    </xf>
    <xf numFmtId="0" fontId="18" fillId="3" borderId="10" xfId="0" applyFont="1" applyFill="1" applyBorder="1" applyAlignment="1">
      <alignment horizontal="center" vertical="center"/>
    </xf>
    <xf numFmtId="0" fontId="18" fillId="3" borderId="30" xfId="0" applyFont="1" applyFill="1" applyBorder="1" applyAlignment="1">
      <alignment horizontal="center" vertical="center"/>
    </xf>
    <xf numFmtId="0" fontId="18" fillId="3" borderId="59" xfId="0" applyFont="1" applyFill="1" applyBorder="1" applyAlignment="1">
      <alignment horizontal="center" vertical="center" wrapText="1"/>
    </xf>
    <xf numFmtId="0" fontId="24" fillId="3" borderId="60" xfId="0" applyFont="1" applyFill="1" applyBorder="1" applyAlignment="1">
      <alignment horizontal="center" vertical="center" wrapText="1"/>
    </xf>
    <xf numFmtId="0" fontId="24" fillId="3" borderId="61" xfId="0" applyFont="1" applyFill="1" applyBorder="1" applyAlignment="1">
      <alignment horizontal="center" vertical="center" wrapText="1"/>
    </xf>
    <xf numFmtId="0" fontId="24" fillId="3" borderId="46" xfId="0" applyFont="1" applyFill="1" applyBorder="1" applyAlignment="1">
      <alignment horizontal="center" vertical="center" wrapText="1"/>
    </xf>
    <xf numFmtId="0" fontId="24" fillId="3" borderId="10" xfId="0" applyFont="1" applyFill="1" applyBorder="1" applyAlignment="1">
      <alignment horizontal="center" vertical="center" wrapText="1"/>
    </xf>
    <xf numFmtId="0" fontId="24" fillId="3" borderId="30" xfId="0" applyFont="1" applyFill="1" applyBorder="1" applyAlignment="1">
      <alignment horizontal="center" vertical="center" wrapText="1"/>
    </xf>
    <xf numFmtId="0" fontId="18" fillId="3" borderId="57" xfId="0" applyFont="1" applyFill="1" applyBorder="1" applyAlignment="1">
      <alignment horizontal="center" vertical="center"/>
    </xf>
    <xf numFmtId="0" fontId="18" fillId="3" borderId="36" xfId="0" applyFont="1" applyFill="1" applyBorder="1" applyAlignment="1">
      <alignment horizontal="center" vertical="center"/>
    </xf>
    <xf numFmtId="0" fontId="18" fillId="3" borderId="56" xfId="0" applyFont="1" applyFill="1" applyBorder="1" applyAlignment="1">
      <alignment horizontal="center" vertical="center"/>
    </xf>
    <xf numFmtId="0" fontId="13" fillId="0" borderId="57" xfId="0" quotePrefix="1" applyFont="1" applyBorder="1" applyAlignment="1" applyProtection="1">
      <alignment horizontal="center" vertical="center" shrinkToFit="1"/>
      <protection locked="0"/>
    </xf>
    <xf numFmtId="0" fontId="13" fillId="0" borderId="37" xfId="0" applyFont="1" applyBorder="1" applyAlignment="1" applyProtection="1">
      <alignment horizontal="center" vertical="center" shrinkToFit="1"/>
      <protection locked="0"/>
    </xf>
    <xf numFmtId="0" fontId="19" fillId="3" borderId="43" xfId="0" applyFont="1" applyFill="1" applyBorder="1" applyAlignment="1">
      <alignment horizontal="center" vertical="center" shrinkToFit="1"/>
    </xf>
    <xf numFmtId="0" fontId="19" fillId="3" borderId="90" xfId="0" applyFont="1" applyFill="1" applyBorder="1" applyAlignment="1">
      <alignment horizontal="center" vertical="center" shrinkToFit="1"/>
    </xf>
    <xf numFmtId="0" fontId="14" fillId="0" borderId="92" xfId="0" applyFont="1" applyBorder="1" applyAlignment="1" applyProtection="1">
      <alignment horizontal="center" vertical="center" shrinkToFit="1"/>
      <protection locked="0"/>
    </xf>
    <xf numFmtId="0" fontId="14" fillId="0" borderId="43" xfId="0" applyFont="1" applyBorder="1" applyAlignment="1" applyProtection="1">
      <alignment horizontal="center" vertical="center" shrinkToFit="1"/>
      <protection locked="0"/>
    </xf>
    <xf numFmtId="0" fontId="14" fillId="0" borderId="93" xfId="0" applyFont="1" applyBorder="1" applyAlignment="1" applyProtection="1">
      <alignment horizontal="center" vertical="center" shrinkToFit="1"/>
      <protection locked="0"/>
    </xf>
    <xf numFmtId="0" fontId="22" fillId="0" borderId="60" xfId="0" applyFont="1" applyBorder="1" applyAlignment="1">
      <alignment horizontal="center" vertical="center"/>
    </xf>
    <xf numFmtId="0" fontId="23" fillId="0" borderId="60" xfId="0" applyFont="1" applyBorder="1" applyAlignment="1">
      <alignment horizontal="center" vertical="center"/>
    </xf>
    <xf numFmtId="0" fontId="23" fillId="0" borderId="89" xfId="0" applyFont="1" applyBorder="1" applyAlignment="1">
      <alignment horizontal="center" vertical="center"/>
    </xf>
    <xf numFmtId="0" fontId="23" fillId="0" borderId="10" xfId="0" applyFont="1" applyBorder="1" applyAlignment="1">
      <alignment horizontal="center" vertical="center"/>
    </xf>
    <xf numFmtId="0" fontId="23" fillId="0" borderId="47" xfId="0" applyFont="1" applyBorder="1" applyAlignment="1">
      <alignment horizontal="center" vertical="center"/>
    </xf>
    <xf numFmtId="0" fontId="13" fillId="0" borderId="31" xfId="0" quotePrefix="1" applyFont="1" applyBorder="1" applyAlignment="1" applyProtection="1">
      <alignment horizontal="center" vertical="center" shrinkToFit="1"/>
      <protection locked="0"/>
    </xf>
    <xf numFmtId="0" fontId="13" fillId="0" borderId="10" xfId="0" applyFont="1" applyBorder="1" applyAlignment="1" applyProtection="1">
      <alignment horizontal="center" vertical="center" shrinkToFit="1"/>
      <protection locked="0"/>
    </xf>
    <xf numFmtId="0" fontId="13" fillId="0" borderId="11" xfId="0" applyFont="1" applyBorder="1" applyAlignment="1" applyProtection="1">
      <alignment horizontal="center" vertical="center" shrinkToFit="1"/>
      <protection locked="0"/>
    </xf>
    <xf numFmtId="49" fontId="7" fillId="5" borderId="63" xfId="0" applyNumberFormat="1" applyFont="1" applyFill="1" applyBorder="1" applyAlignment="1" applyProtection="1">
      <alignment horizontal="center" vertical="center" shrinkToFit="1"/>
      <protection locked="0"/>
    </xf>
    <xf numFmtId="49" fontId="7" fillId="5" borderId="26" xfId="0" applyNumberFormat="1" applyFont="1" applyFill="1" applyBorder="1" applyAlignment="1" applyProtection="1">
      <alignment horizontal="center" vertical="center" shrinkToFit="1"/>
      <protection locked="0"/>
    </xf>
    <xf numFmtId="49" fontId="7" fillId="5" borderId="39" xfId="0" applyNumberFormat="1" applyFont="1" applyFill="1" applyBorder="1" applyAlignment="1" applyProtection="1">
      <alignment horizontal="center" vertical="center" shrinkToFit="1"/>
      <protection locked="0"/>
    </xf>
    <xf numFmtId="0" fontId="7" fillId="0" borderId="26" xfId="0" applyFont="1" applyBorder="1" applyAlignment="1" applyProtection="1">
      <alignment horizontal="right" vertical="center" wrapText="1"/>
      <protection locked="0"/>
    </xf>
    <xf numFmtId="0" fontId="20" fillId="0" borderId="26" xfId="0" applyFont="1" applyBorder="1" applyAlignment="1">
      <alignment horizontal="center" vertical="center" wrapText="1"/>
    </xf>
    <xf numFmtId="0" fontId="20" fillId="0" borderId="38" xfId="0" applyFont="1" applyBorder="1" applyAlignment="1">
      <alignment horizontal="center" vertical="center" wrapText="1"/>
    </xf>
    <xf numFmtId="38" fontId="7" fillId="4" borderId="0" xfId="1" applyFont="1" applyFill="1" applyBorder="1" applyAlignment="1" applyProtection="1">
      <alignment horizontal="right" vertical="center"/>
    </xf>
    <xf numFmtId="0" fontId="6" fillId="0" borderId="23" xfId="0" applyFont="1" applyBorder="1" applyAlignment="1">
      <alignment horizontal="center" vertical="center"/>
    </xf>
    <xf numFmtId="0" fontId="6" fillId="0" borderId="24" xfId="0" applyFont="1" applyBorder="1" applyAlignment="1">
      <alignment horizontal="center" vertical="center"/>
    </xf>
    <xf numFmtId="0" fontId="6" fillId="0" borderId="25" xfId="0" applyFont="1" applyBorder="1" applyAlignment="1">
      <alignment horizontal="center" vertical="center"/>
    </xf>
    <xf numFmtId="38" fontId="7" fillId="4" borderId="22" xfId="0" applyNumberFormat="1" applyFont="1" applyFill="1" applyBorder="1" applyAlignment="1">
      <alignment horizontal="right" vertical="center"/>
    </xf>
    <xf numFmtId="0" fontId="7" fillId="4" borderId="22" xfId="0" applyFont="1" applyFill="1" applyBorder="1" applyAlignment="1">
      <alignment horizontal="right" vertical="center"/>
    </xf>
    <xf numFmtId="0" fontId="7" fillId="4" borderId="32" xfId="0" applyFont="1" applyFill="1" applyBorder="1" applyAlignment="1">
      <alignment horizontal="right" vertical="center"/>
    </xf>
    <xf numFmtId="0" fontId="7" fillId="0" borderId="111" xfId="0" applyFont="1" applyBorder="1" applyAlignment="1" applyProtection="1">
      <alignment horizontal="right" vertical="center" shrinkToFit="1"/>
      <protection locked="0"/>
    </xf>
    <xf numFmtId="0" fontId="7" fillId="0" borderId="108" xfId="0" applyFont="1" applyBorder="1" applyAlignment="1" applyProtection="1">
      <alignment horizontal="right" vertical="center" shrinkToFit="1"/>
      <protection locked="0"/>
    </xf>
    <xf numFmtId="0" fontId="11" fillId="4" borderId="65" xfId="0" applyFont="1" applyFill="1" applyBorder="1" applyAlignment="1">
      <alignment horizontal="center" vertical="center" shrinkToFit="1"/>
    </xf>
    <xf numFmtId="0" fontId="11" fillId="4" borderId="125" xfId="0" applyFont="1" applyFill="1" applyBorder="1" applyAlignment="1">
      <alignment horizontal="center" vertical="center" shrinkToFit="1"/>
    </xf>
    <xf numFmtId="38" fontId="7" fillId="4" borderId="127" xfId="1" applyFont="1" applyFill="1" applyBorder="1" applyAlignment="1" applyProtection="1">
      <alignment horizontal="right" vertical="center" shrinkToFit="1"/>
    </xf>
    <xf numFmtId="38" fontId="7" fillId="4" borderId="66" xfId="1" applyFont="1" applyFill="1" applyBorder="1" applyAlignment="1" applyProtection="1">
      <alignment horizontal="right" vertical="center" shrinkToFit="1"/>
    </xf>
    <xf numFmtId="0" fontId="18" fillId="2" borderId="51" xfId="0" applyFont="1" applyFill="1" applyBorder="1" applyAlignment="1">
      <alignment horizontal="center" vertical="center" wrapText="1"/>
    </xf>
    <xf numFmtId="0" fontId="18" fillId="2" borderId="28" xfId="0" applyFont="1" applyFill="1" applyBorder="1" applyAlignment="1">
      <alignment horizontal="center" vertical="center" wrapText="1"/>
    </xf>
    <xf numFmtId="0" fontId="18" fillId="2" borderId="2" xfId="0" applyFont="1" applyFill="1" applyBorder="1" applyAlignment="1">
      <alignment horizontal="center" vertical="center" wrapText="1"/>
    </xf>
    <xf numFmtId="0" fontId="18" fillId="3" borderId="43" xfId="0" applyFont="1" applyFill="1" applyBorder="1" applyAlignment="1">
      <alignment horizontal="center" vertical="center" wrapText="1"/>
    </xf>
    <xf numFmtId="0" fontId="18" fillId="3" borderId="44" xfId="0" applyFont="1" applyFill="1" applyBorder="1" applyAlignment="1">
      <alignment horizontal="center" vertical="center" wrapText="1"/>
    </xf>
    <xf numFmtId="49" fontId="6" fillId="0" borderId="55" xfId="0" quotePrefix="1" applyNumberFormat="1" applyFont="1" applyBorder="1" applyAlignment="1">
      <alignment horizontal="center" vertical="center" shrinkToFit="1"/>
    </xf>
    <xf numFmtId="49" fontId="6" fillId="0" borderId="56" xfId="0" applyNumberFormat="1" applyFont="1" applyBorder="1" applyAlignment="1">
      <alignment horizontal="center" vertical="center" shrinkToFit="1"/>
    </xf>
    <xf numFmtId="0" fontId="11" fillId="0" borderId="55" xfId="0" applyFont="1" applyBorder="1" applyAlignment="1">
      <alignment vertical="center" shrinkToFit="1"/>
    </xf>
    <xf numFmtId="0" fontId="11" fillId="0" borderId="36" xfId="0" applyFont="1" applyBorder="1" applyAlignment="1">
      <alignment vertical="center" shrinkToFit="1"/>
    </xf>
    <xf numFmtId="0" fontId="11" fillId="0" borderId="58" xfId="0" applyFont="1" applyBorder="1" applyAlignment="1">
      <alignment vertical="center" shrinkToFit="1"/>
    </xf>
    <xf numFmtId="49" fontId="7" fillId="0" borderId="34" xfId="0" quotePrefix="1" applyNumberFormat="1" applyFont="1" applyBorder="1" applyAlignment="1" applyProtection="1">
      <alignment vertical="center" shrinkToFit="1"/>
      <protection locked="0"/>
    </xf>
    <xf numFmtId="49" fontId="7" fillId="0" borderId="36" xfId="0" quotePrefix="1" applyNumberFormat="1" applyFont="1" applyBorder="1" applyAlignment="1" applyProtection="1">
      <alignment vertical="center" shrinkToFit="1"/>
      <protection locked="0"/>
    </xf>
    <xf numFmtId="49" fontId="7" fillId="0" borderId="56" xfId="0" quotePrefix="1" applyNumberFormat="1" applyFont="1" applyBorder="1" applyAlignment="1" applyProtection="1">
      <alignment vertical="center" shrinkToFit="1"/>
      <protection locked="0"/>
    </xf>
    <xf numFmtId="0" fontId="7" fillId="0" borderId="36" xfId="0" applyFont="1" applyBorder="1" applyAlignment="1" applyProtection="1">
      <alignment vertical="center" shrinkToFit="1"/>
      <protection locked="0"/>
    </xf>
    <xf numFmtId="0" fontId="7" fillId="0" borderId="37" xfId="0" applyFont="1" applyBorder="1" applyAlignment="1" applyProtection="1">
      <alignment vertical="center" shrinkToFit="1"/>
      <protection locked="0"/>
    </xf>
    <xf numFmtId="0" fontId="7" fillId="0" borderId="34" xfId="0" applyFont="1" applyBorder="1" applyAlignment="1" applyProtection="1">
      <alignment horizontal="center" vertical="center" shrinkToFit="1"/>
      <protection locked="0"/>
    </xf>
    <xf numFmtId="0" fontId="7" fillId="0" borderId="36" xfId="0" applyFont="1" applyBorder="1" applyAlignment="1" applyProtection="1">
      <alignment horizontal="center" vertical="center" shrinkToFit="1"/>
      <protection locked="0"/>
    </xf>
    <xf numFmtId="0" fontId="7" fillId="0" borderId="37" xfId="0" applyFont="1" applyBorder="1" applyAlignment="1" applyProtection="1">
      <alignment horizontal="center" vertical="center" shrinkToFit="1"/>
      <protection locked="0"/>
    </xf>
    <xf numFmtId="0" fontId="18" fillId="2" borderId="27" xfId="0" applyFont="1" applyFill="1" applyBorder="1" applyAlignment="1">
      <alignment horizontal="center" vertical="center" wrapText="1"/>
    </xf>
    <xf numFmtId="0" fontId="18" fillId="2" borderId="29" xfId="0" applyFont="1" applyFill="1" applyBorder="1" applyAlignment="1">
      <alignment horizontal="center" vertical="center"/>
    </xf>
    <xf numFmtId="0" fontId="18" fillId="2" borderId="28" xfId="0" applyFont="1" applyFill="1" applyBorder="1" applyAlignment="1">
      <alignment horizontal="center" vertical="center"/>
    </xf>
    <xf numFmtId="0" fontId="18" fillId="2" borderId="27" xfId="0" applyFont="1" applyFill="1" applyBorder="1" applyAlignment="1">
      <alignment horizontal="center" vertical="center"/>
    </xf>
    <xf numFmtId="0" fontId="18" fillId="2" borderId="52" xfId="0" applyFont="1" applyFill="1" applyBorder="1" applyAlignment="1">
      <alignment horizontal="center" vertical="center"/>
    </xf>
    <xf numFmtId="0" fontId="7" fillId="0" borderId="42" xfId="0" applyFont="1" applyBorder="1" applyAlignment="1" applyProtection="1">
      <alignment horizontal="left" vertical="top" wrapText="1"/>
      <protection locked="0"/>
    </xf>
    <xf numFmtId="0" fontId="7" fillId="0" borderId="12" xfId="0" applyFont="1" applyBorder="1" applyAlignment="1" applyProtection="1">
      <alignment horizontal="left" vertical="top" wrapText="1"/>
      <protection locked="0"/>
    </xf>
    <xf numFmtId="0" fontId="7" fillId="0" borderId="18" xfId="0" applyFont="1" applyBorder="1" applyAlignment="1" applyProtection="1">
      <alignment horizontal="left" vertical="top" wrapText="1"/>
      <protection locked="0"/>
    </xf>
    <xf numFmtId="0" fontId="7" fillId="0" borderId="49" xfId="0" applyFont="1" applyBorder="1" applyAlignment="1" applyProtection="1">
      <alignment horizontal="left" vertical="top" wrapText="1"/>
      <protection locked="0"/>
    </xf>
    <xf numFmtId="0" fontId="7" fillId="0" borderId="0" xfId="0" applyFont="1" applyAlignment="1" applyProtection="1">
      <alignment horizontal="left" vertical="top" wrapText="1"/>
      <protection locked="0"/>
    </xf>
    <xf numFmtId="0" fontId="7" fillId="0" borderId="16" xfId="0" applyFont="1" applyBorder="1" applyAlignment="1" applyProtection="1">
      <alignment horizontal="left" vertical="top" wrapText="1"/>
      <protection locked="0"/>
    </xf>
    <xf numFmtId="0" fontId="7" fillId="0" borderId="53" xfId="0" applyFont="1" applyBorder="1" applyAlignment="1" applyProtection="1">
      <alignment horizontal="left" vertical="top" wrapText="1"/>
      <protection locked="0"/>
    </xf>
    <xf numFmtId="0" fontId="7" fillId="0" borderId="40" xfId="0" applyFont="1" applyBorder="1" applyAlignment="1" applyProtection="1">
      <alignment horizontal="left" vertical="top" wrapText="1"/>
      <protection locked="0"/>
    </xf>
    <xf numFmtId="0" fontId="7" fillId="0" borderId="65" xfId="0" applyFont="1" applyBorder="1" applyAlignment="1" applyProtection="1">
      <alignment horizontal="left" vertical="top" wrapText="1"/>
      <protection locked="0"/>
    </xf>
    <xf numFmtId="0" fontId="18" fillId="0" borderId="17" xfId="0" applyFont="1" applyBorder="1" applyAlignment="1">
      <alignment horizontal="left" vertical="center"/>
    </xf>
    <xf numFmtId="0" fontId="18" fillId="0" borderId="12" xfId="0" applyFont="1" applyBorder="1" applyAlignment="1">
      <alignment horizontal="left" vertical="center"/>
    </xf>
    <xf numFmtId="0" fontId="18" fillId="0" borderId="18" xfId="0" applyFont="1" applyBorder="1" applyAlignment="1">
      <alignment horizontal="left" vertical="center"/>
    </xf>
    <xf numFmtId="0" fontId="7" fillId="0" borderId="17" xfId="0" applyFont="1" applyBorder="1" applyAlignment="1" applyProtection="1">
      <alignment horizontal="left" vertical="top" wrapText="1"/>
      <protection locked="0"/>
    </xf>
    <xf numFmtId="0" fontId="7" fillId="0" borderId="50" xfId="0" applyFont="1" applyBorder="1" applyAlignment="1" applyProtection="1">
      <alignment horizontal="left" vertical="top" wrapText="1"/>
      <protection locked="0"/>
    </xf>
    <xf numFmtId="0" fontId="7" fillId="0" borderId="69" xfId="0" applyFont="1" applyBorder="1" applyAlignment="1" applyProtection="1">
      <alignment horizontal="left" vertical="top" wrapText="1"/>
      <protection locked="0"/>
    </xf>
    <xf numFmtId="0" fontId="7" fillId="0" borderId="62" xfId="0" applyFont="1" applyBorder="1" applyAlignment="1" applyProtection="1">
      <alignment horizontal="left" vertical="top" wrapText="1"/>
      <protection locked="0"/>
    </xf>
    <xf numFmtId="0" fontId="7" fillId="0" borderId="66" xfId="0" applyFont="1" applyBorder="1" applyAlignment="1" applyProtection="1">
      <alignment horizontal="left" vertical="top" wrapText="1"/>
      <protection locked="0"/>
    </xf>
    <xf numFmtId="0" fontId="7" fillId="0" borderId="54" xfId="0" applyFont="1" applyBorder="1" applyAlignment="1" applyProtection="1">
      <alignment horizontal="left" vertical="top" wrapText="1"/>
      <protection locked="0"/>
    </xf>
    <xf numFmtId="0" fontId="18" fillId="0" borderId="69" xfId="0" applyFont="1" applyBorder="1" applyAlignment="1">
      <alignment horizontal="left" vertical="center"/>
    </xf>
    <xf numFmtId="0" fontId="18" fillId="0" borderId="16" xfId="0" applyFont="1" applyBorder="1" applyAlignment="1">
      <alignment horizontal="left" vertical="center"/>
    </xf>
    <xf numFmtId="0" fontId="18" fillId="0" borderId="66" xfId="0" applyFont="1" applyBorder="1" applyAlignment="1">
      <alignment horizontal="left" vertical="center"/>
    </xf>
    <xf numFmtId="0" fontId="18" fillId="0" borderId="40" xfId="0" applyFont="1" applyBorder="1" applyAlignment="1">
      <alignment horizontal="left" vertical="center"/>
    </xf>
    <xf numFmtId="0" fontId="18" fillId="0" borderId="65" xfId="0" applyFont="1" applyBorder="1" applyAlignment="1">
      <alignment horizontal="left" vertical="center"/>
    </xf>
    <xf numFmtId="0" fontId="6" fillId="3" borderId="23" xfId="0" applyFont="1" applyFill="1" applyBorder="1" applyAlignment="1">
      <alignment horizontal="center" vertical="center"/>
    </xf>
    <xf numFmtId="0" fontId="6" fillId="3" borderId="24" xfId="0" applyFont="1" applyFill="1" applyBorder="1" applyAlignment="1">
      <alignment horizontal="center" vertical="center"/>
    </xf>
    <xf numFmtId="0" fontId="6" fillId="3" borderId="25" xfId="0" applyFont="1" applyFill="1" applyBorder="1" applyAlignment="1">
      <alignment horizontal="center" vertical="center"/>
    </xf>
    <xf numFmtId="0" fontId="6" fillId="0" borderId="24" xfId="0" applyFont="1" applyBorder="1" applyAlignment="1" applyProtection="1">
      <alignment horizontal="left" vertical="center" shrinkToFit="1"/>
      <protection locked="0"/>
    </xf>
    <xf numFmtId="0" fontId="18" fillId="0" borderId="24" xfId="0" applyFont="1" applyBorder="1" applyAlignment="1" applyProtection="1">
      <alignment horizontal="left" vertical="center" shrinkToFit="1"/>
      <protection locked="0"/>
    </xf>
    <xf numFmtId="0" fontId="18" fillId="0" borderId="33" xfId="0" applyFont="1" applyBorder="1" applyAlignment="1" applyProtection="1">
      <alignment horizontal="left" vertical="center" shrinkToFit="1"/>
      <protection locked="0"/>
    </xf>
    <xf numFmtId="0" fontId="6" fillId="3" borderId="43" xfId="0" applyFont="1" applyFill="1" applyBorder="1" applyAlignment="1">
      <alignment horizontal="center" vertical="center"/>
    </xf>
    <xf numFmtId="0" fontId="6" fillId="3" borderId="44" xfId="0" applyFont="1" applyFill="1" applyBorder="1" applyAlignment="1">
      <alignment horizontal="center" vertical="center"/>
    </xf>
    <xf numFmtId="0" fontId="7" fillId="0" borderId="10" xfId="0" applyFont="1" applyBorder="1" applyAlignment="1" applyProtection="1">
      <alignment horizontal="center" vertical="center"/>
      <protection locked="0"/>
    </xf>
    <xf numFmtId="0" fontId="6" fillId="2" borderId="48" xfId="0" applyFont="1" applyFill="1" applyBorder="1" applyAlignment="1">
      <alignment horizontal="center" vertical="center" wrapText="1"/>
    </xf>
    <xf numFmtId="0" fontId="6" fillId="2" borderId="7" xfId="0" applyFont="1" applyFill="1" applyBorder="1" applyAlignment="1">
      <alignment horizontal="center" vertical="center" wrapText="1"/>
    </xf>
    <xf numFmtId="0" fontId="6" fillId="2" borderId="8" xfId="0" applyFont="1" applyFill="1" applyBorder="1" applyAlignment="1">
      <alignment horizontal="center" vertical="center" wrapText="1"/>
    </xf>
    <xf numFmtId="0" fontId="6" fillId="2" borderId="46" xfId="0" applyFont="1" applyFill="1" applyBorder="1" applyAlignment="1">
      <alignment horizontal="center" vertical="center" wrapText="1"/>
    </xf>
    <xf numFmtId="0" fontId="6" fillId="2" borderId="10" xfId="0" applyFont="1" applyFill="1" applyBorder="1" applyAlignment="1">
      <alignment horizontal="center" vertical="center" wrapText="1"/>
    </xf>
    <xf numFmtId="0" fontId="6" fillId="2" borderId="11" xfId="0" applyFont="1" applyFill="1" applyBorder="1" applyAlignment="1">
      <alignment horizontal="center" vertical="center" wrapText="1"/>
    </xf>
    <xf numFmtId="0" fontId="18" fillId="3" borderId="60" xfId="0" applyFont="1" applyFill="1" applyBorder="1" applyAlignment="1">
      <alignment horizontal="center" vertical="center" wrapText="1"/>
    </xf>
    <xf numFmtId="0" fontId="18" fillId="3" borderId="64" xfId="0" applyFont="1" applyFill="1" applyBorder="1" applyAlignment="1">
      <alignment horizontal="center" vertical="center" wrapText="1"/>
    </xf>
    <xf numFmtId="0" fontId="18" fillId="3" borderId="46" xfId="0" applyFont="1" applyFill="1" applyBorder="1" applyAlignment="1">
      <alignment horizontal="center" vertical="center" wrapText="1"/>
    </xf>
    <xf numFmtId="0" fontId="18" fillId="3" borderId="10" xfId="0" applyFont="1" applyFill="1" applyBorder="1" applyAlignment="1">
      <alignment horizontal="center" vertical="center" wrapText="1"/>
    </xf>
    <xf numFmtId="0" fontId="18" fillId="3" borderId="11" xfId="0" applyFont="1" applyFill="1" applyBorder="1" applyAlignment="1">
      <alignment horizontal="center" vertical="center" wrapText="1"/>
    </xf>
    <xf numFmtId="0" fontId="7" fillId="0" borderId="60" xfId="0" quotePrefix="1" applyFont="1" applyBorder="1" applyAlignment="1" applyProtection="1">
      <alignment horizontal="left" vertical="center" wrapText="1" indent="1"/>
      <protection locked="0"/>
    </xf>
    <xf numFmtId="0" fontId="7" fillId="0" borderId="60" xfId="0" applyFont="1" applyBorder="1" applyAlignment="1" applyProtection="1">
      <alignment horizontal="left" vertical="center" wrapText="1" indent="1"/>
      <protection locked="0"/>
    </xf>
    <xf numFmtId="0" fontId="7" fillId="0" borderId="64" xfId="0" applyFont="1" applyBorder="1" applyAlignment="1" applyProtection="1">
      <alignment horizontal="left" vertical="center" wrapText="1" indent="1"/>
      <protection locked="0"/>
    </xf>
    <xf numFmtId="0" fontId="7" fillId="0" borderId="10" xfId="0" applyFont="1" applyBorder="1" applyAlignment="1" applyProtection="1">
      <alignment horizontal="left" vertical="center" wrapText="1" indent="1"/>
      <protection locked="0"/>
    </xf>
    <xf numFmtId="0" fontId="7" fillId="0" borderId="11" xfId="0" applyFont="1" applyBorder="1" applyAlignment="1" applyProtection="1">
      <alignment horizontal="left" vertical="center" wrapText="1" indent="1"/>
      <protection locked="0"/>
    </xf>
    <xf numFmtId="0" fontId="7" fillId="0" borderId="34" xfId="0" applyFont="1" applyBorder="1" applyAlignment="1" applyProtection="1">
      <alignment horizontal="right" vertical="center" shrinkToFit="1"/>
      <protection locked="0"/>
    </xf>
    <xf numFmtId="0" fontId="7" fillId="0" borderId="36" xfId="0" applyFont="1" applyBorder="1" applyAlignment="1" applyProtection="1">
      <alignment horizontal="right" vertical="center" shrinkToFit="1"/>
      <protection locked="0"/>
    </xf>
    <xf numFmtId="0" fontId="11" fillId="4" borderId="56" xfId="0" applyFont="1" applyFill="1" applyBorder="1" applyAlignment="1">
      <alignment horizontal="center" vertical="center" shrinkToFit="1"/>
    </xf>
    <xf numFmtId="0" fontId="11" fillId="4" borderId="124" xfId="0" applyFont="1" applyFill="1" applyBorder="1" applyAlignment="1">
      <alignment horizontal="center" vertical="center" shrinkToFit="1"/>
    </xf>
    <xf numFmtId="38" fontId="7" fillId="4" borderId="126" xfId="1" applyFont="1" applyFill="1" applyBorder="1" applyAlignment="1" applyProtection="1">
      <alignment horizontal="right" vertical="center" shrinkToFit="1"/>
    </xf>
    <xf numFmtId="38" fontId="7" fillId="4" borderId="57" xfId="1" applyFont="1" applyFill="1" applyBorder="1" applyAlignment="1" applyProtection="1">
      <alignment horizontal="right" vertical="center" shrinkToFit="1"/>
    </xf>
    <xf numFmtId="38" fontId="7" fillId="4" borderId="36" xfId="1" applyFont="1" applyFill="1" applyBorder="1" applyAlignment="1" applyProtection="1">
      <alignment horizontal="right" vertical="center"/>
    </xf>
    <xf numFmtId="0" fontId="6" fillId="3" borderId="6" xfId="0" applyFont="1" applyFill="1" applyBorder="1" applyAlignment="1">
      <alignment horizontal="center" vertical="center"/>
    </xf>
    <xf numFmtId="0" fontId="6" fillId="3" borderId="7" xfId="0" applyFont="1" applyFill="1" applyBorder="1" applyAlignment="1">
      <alignment horizontal="center" vertical="center"/>
    </xf>
    <xf numFmtId="0" fontId="6" fillId="3" borderId="8" xfId="0" applyFont="1" applyFill="1" applyBorder="1" applyAlignment="1">
      <alignment horizontal="center" vertical="center"/>
    </xf>
    <xf numFmtId="49" fontId="7" fillId="0" borderId="34" xfId="0" quotePrefix="1" applyNumberFormat="1" applyFont="1" applyBorder="1" applyAlignment="1" applyProtection="1">
      <alignment horizontal="left" vertical="center" shrinkToFit="1"/>
      <protection locked="0"/>
    </xf>
    <xf numFmtId="49" fontId="7" fillId="0" borderId="36" xfId="0" quotePrefix="1" applyNumberFormat="1" applyFont="1" applyBorder="1" applyAlignment="1" applyProtection="1">
      <alignment horizontal="left" vertical="center" shrinkToFit="1"/>
      <protection locked="0"/>
    </xf>
    <xf numFmtId="49" fontId="7" fillId="0" borderId="56" xfId="0" quotePrefix="1" applyNumberFormat="1" applyFont="1" applyBorder="1" applyAlignment="1" applyProtection="1">
      <alignment horizontal="left" vertical="center" shrinkToFit="1"/>
      <protection locked="0"/>
    </xf>
    <xf numFmtId="0" fontId="18" fillId="3" borderId="6" xfId="0" applyFont="1" applyFill="1" applyBorder="1" applyAlignment="1">
      <alignment horizontal="center" vertical="center" wrapText="1"/>
    </xf>
    <xf numFmtId="0" fontId="18" fillId="3" borderId="7" xfId="0" applyFont="1" applyFill="1" applyBorder="1" applyAlignment="1">
      <alignment horizontal="center" vertical="center" wrapText="1"/>
    </xf>
    <xf numFmtId="0" fontId="18" fillId="3" borderId="8" xfId="0" applyFont="1" applyFill="1" applyBorder="1" applyAlignment="1">
      <alignment horizontal="center" vertical="center" wrapText="1"/>
    </xf>
    <xf numFmtId="0" fontId="18" fillId="3" borderId="9" xfId="0" applyFont="1" applyFill="1" applyBorder="1" applyAlignment="1">
      <alignment horizontal="center" vertical="center" wrapText="1"/>
    </xf>
    <xf numFmtId="0" fontId="6" fillId="3" borderId="1" xfId="0" applyFont="1" applyFill="1" applyBorder="1" applyAlignment="1">
      <alignment horizontal="center" vertical="center"/>
    </xf>
    <xf numFmtId="0" fontId="6" fillId="3" borderId="28" xfId="0" applyFont="1" applyFill="1" applyBorder="1" applyAlignment="1">
      <alignment horizontal="center" vertical="center"/>
    </xf>
    <xf numFmtId="0" fontId="6" fillId="3" borderId="2" xfId="0" applyFont="1" applyFill="1" applyBorder="1" applyAlignment="1">
      <alignment horizontal="center" vertical="center"/>
    </xf>
    <xf numFmtId="0" fontId="18" fillId="2" borderId="121" xfId="0" applyFont="1" applyFill="1" applyBorder="1" applyAlignment="1">
      <alignment horizontal="center" vertical="center" wrapText="1"/>
    </xf>
    <xf numFmtId="0" fontId="18" fillId="2" borderId="122" xfId="0" applyFont="1" applyFill="1" applyBorder="1" applyAlignment="1">
      <alignment horizontal="center" vertical="center" wrapText="1"/>
    </xf>
    <xf numFmtId="0" fontId="6" fillId="3" borderId="128" xfId="0" applyFont="1" applyFill="1" applyBorder="1" applyAlignment="1">
      <alignment horizontal="center" vertical="center"/>
    </xf>
    <xf numFmtId="0" fontId="6" fillId="3" borderId="122" xfId="0" applyFont="1" applyFill="1" applyBorder="1" applyAlignment="1">
      <alignment horizontal="center" vertical="center"/>
    </xf>
    <xf numFmtId="0" fontId="6" fillId="3" borderId="123" xfId="0" applyFont="1" applyFill="1" applyBorder="1" applyAlignment="1">
      <alignment horizontal="center" vertical="center"/>
    </xf>
    <xf numFmtId="0" fontId="18" fillId="2" borderId="15" xfId="0" applyFont="1" applyFill="1" applyBorder="1" applyAlignment="1">
      <alignment horizontal="center" vertical="center" wrapText="1"/>
    </xf>
    <xf numFmtId="0" fontId="18" fillId="2" borderId="46" xfId="0" applyFont="1" applyFill="1" applyBorder="1" applyAlignment="1">
      <alignment horizontal="center" vertical="center" wrapText="1"/>
    </xf>
    <xf numFmtId="0" fontId="18" fillId="2" borderId="30" xfId="0" applyFont="1" applyFill="1" applyBorder="1" applyAlignment="1">
      <alignment horizontal="center" vertical="center" wrapText="1"/>
    </xf>
    <xf numFmtId="0" fontId="7" fillId="0" borderId="0" xfId="0" applyFont="1" applyAlignment="1">
      <alignment horizontal="center" vertical="center"/>
    </xf>
    <xf numFmtId="0" fontId="7" fillId="0" borderId="0" xfId="0" applyFont="1" applyAlignment="1" applyProtection="1">
      <alignment horizontal="right" vertical="center"/>
      <protection locked="0"/>
    </xf>
    <xf numFmtId="0" fontId="13" fillId="0" borderId="0" xfId="0" applyFont="1" applyAlignment="1" applyProtection="1">
      <alignment horizontal="left" vertical="center" wrapText="1" shrinkToFit="1"/>
      <protection locked="0"/>
    </xf>
    <xf numFmtId="0" fontId="6" fillId="3" borderId="45" xfId="0" applyFont="1" applyFill="1" applyBorder="1" applyAlignment="1">
      <alignment horizontal="center" vertical="center"/>
    </xf>
    <xf numFmtId="0" fontId="9" fillId="3" borderId="9" xfId="0" applyFont="1" applyFill="1" applyBorder="1" applyAlignment="1">
      <alignment horizontal="center" vertical="center"/>
    </xf>
    <xf numFmtId="0" fontId="19" fillId="3" borderId="10" xfId="0" applyFont="1" applyFill="1" applyBorder="1" applyAlignment="1">
      <alignment horizontal="center" vertical="center"/>
    </xf>
    <xf numFmtId="0" fontId="19" fillId="3" borderId="11" xfId="0" applyFont="1" applyFill="1" applyBorder="1" applyAlignment="1">
      <alignment horizontal="center" vertical="center"/>
    </xf>
    <xf numFmtId="0" fontId="9" fillId="3" borderId="10" xfId="0" applyFont="1" applyFill="1" applyBorder="1" applyAlignment="1">
      <alignment horizontal="center" vertical="center"/>
    </xf>
    <xf numFmtId="0" fontId="9" fillId="3" borderId="47" xfId="0" applyFont="1" applyFill="1" applyBorder="1" applyAlignment="1">
      <alignment horizontal="center" vertical="center"/>
    </xf>
    <xf numFmtId="0" fontId="6" fillId="3" borderId="6" xfId="0" applyFont="1" applyFill="1" applyBorder="1" applyAlignment="1">
      <alignment horizontal="center" vertical="center" wrapText="1" shrinkToFit="1"/>
    </xf>
    <xf numFmtId="0" fontId="6" fillId="3" borderId="7" xfId="0" applyFont="1" applyFill="1" applyBorder="1" applyAlignment="1">
      <alignment horizontal="center" vertical="center" wrapText="1" shrinkToFit="1"/>
    </xf>
    <xf numFmtId="0" fontId="6" fillId="3" borderId="8" xfId="0" applyFont="1" applyFill="1" applyBorder="1" applyAlignment="1">
      <alignment horizontal="center" vertical="center" wrapText="1" shrinkToFit="1"/>
    </xf>
    <xf numFmtId="0" fontId="6" fillId="3" borderId="9" xfId="0" applyFont="1" applyFill="1" applyBorder="1" applyAlignment="1">
      <alignment horizontal="center" vertical="center" wrapText="1" shrinkToFit="1"/>
    </xf>
    <xf numFmtId="0" fontId="6" fillId="3" borderId="10" xfId="0" applyFont="1" applyFill="1" applyBorder="1" applyAlignment="1">
      <alignment horizontal="center" vertical="center" wrapText="1" shrinkToFit="1"/>
    </xf>
    <xf numFmtId="0" fontId="6" fillId="3" borderId="11" xfId="0" applyFont="1" applyFill="1" applyBorder="1" applyAlignment="1">
      <alignment horizontal="center" vertical="center" wrapText="1" shrinkToFit="1"/>
    </xf>
    <xf numFmtId="0" fontId="7" fillId="0" borderId="7" xfId="0" applyFont="1" applyBorder="1" applyAlignment="1" applyProtection="1">
      <alignment horizontal="left" vertical="center" wrapText="1" indent="1"/>
      <protection locked="0"/>
    </xf>
    <xf numFmtId="0" fontId="7" fillId="0" borderId="45" xfId="0" applyFont="1" applyBorder="1" applyAlignment="1" applyProtection="1">
      <alignment horizontal="left" vertical="center" wrapText="1" indent="1"/>
      <protection locked="0"/>
    </xf>
    <xf numFmtId="0" fontId="7" fillId="0" borderId="47" xfId="0" applyFont="1" applyBorder="1" applyAlignment="1" applyProtection="1">
      <alignment horizontal="left" vertical="center" wrapText="1" indent="1"/>
      <protection locked="0"/>
    </xf>
    <xf numFmtId="177" fontId="13" fillId="0" borderId="83" xfId="0" applyNumberFormat="1" applyFont="1" applyBorder="1" applyAlignment="1">
      <alignment horizontal="center" vertical="center" shrinkToFit="1"/>
    </xf>
    <xf numFmtId="177" fontId="13" fillId="0" borderId="84" xfId="0" applyNumberFormat="1" applyFont="1" applyBorder="1" applyAlignment="1">
      <alignment horizontal="center" vertical="center" shrinkToFit="1"/>
    </xf>
    <xf numFmtId="0" fontId="13" fillId="0" borderId="17" xfId="0" applyFont="1" applyBorder="1" applyAlignment="1">
      <alignment horizontal="left" vertical="top" wrapText="1" indent="1"/>
    </xf>
    <xf numFmtId="0" fontId="13" fillId="0" borderId="12" xfId="0" applyFont="1" applyBorder="1" applyAlignment="1">
      <alignment horizontal="left" vertical="top" wrapText="1" indent="1"/>
    </xf>
    <xf numFmtId="0" fontId="13" fillId="0" borderId="50" xfId="0" applyFont="1" applyBorder="1" applyAlignment="1">
      <alignment horizontal="left" vertical="top" wrapText="1" indent="1"/>
    </xf>
    <xf numFmtId="0" fontId="13" fillId="0" borderId="69" xfId="0" applyFont="1" applyBorder="1" applyAlignment="1">
      <alignment horizontal="left" vertical="top" wrapText="1" indent="1"/>
    </xf>
    <xf numFmtId="0" fontId="13" fillId="0" borderId="0" xfId="0" applyFont="1" applyAlignment="1">
      <alignment horizontal="left" vertical="top" wrapText="1" indent="1"/>
    </xf>
    <xf numFmtId="0" fontId="13" fillId="0" borderId="62" xfId="0" applyFont="1" applyBorder="1" applyAlignment="1">
      <alignment horizontal="left" vertical="top" wrapText="1" indent="1"/>
    </xf>
    <xf numFmtId="0" fontId="13" fillId="0" borderId="66" xfId="0" applyFont="1" applyBorder="1" applyAlignment="1">
      <alignment horizontal="left" vertical="top" wrapText="1" indent="1"/>
    </xf>
    <xf numFmtId="0" fontId="13" fillId="0" borderId="40" xfId="0" applyFont="1" applyBorder="1" applyAlignment="1">
      <alignment horizontal="left" vertical="top" wrapText="1" indent="1"/>
    </xf>
    <xf numFmtId="0" fontId="13" fillId="0" borderId="54" xfId="0" applyFont="1" applyBorder="1" applyAlignment="1">
      <alignment horizontal="left" vertical="top" wrapText="1" indent="1"/>
    </xf>
    <xf numFmtId="0" fontId="12" fillId="0" borderId="0" xfId="0" applyFont="1" applyAlignment="1">
      <alignment horizontal="right" vertical="center"/>
    </xf>
    <xf numFmtId="0" fontId="6" fillId="2" borderId="15" xfId="0" applyFont="1" applyFill="1" applyBorder="1" applyAlignment="1">
      <alignment horizontal="center" vertical="center" wrapText="1"/>
    </xf>
    <xf numFmtId="0" fontId="6" fillId="2" borderId="53" xfId="0" applyFont="1" applyFill="1" applyBorder="1" applyAlignment="1">
      <alignment horizontal="center" vertical="center" wrapText="1"/>
    </xf>
    <xf numFmtId="0" fontId="6" fillId="2" borderId="40" xfId="0" applyFont="1" applyFill="1" applyBorder="1" applyAlignment="1">
      <alignment horizontal="center" vertical="center" wrapText="1"/>
    </xf>
    <xf numFmtId="0" fontId="6" fillId="2" borderId="65" xfId="0" applyFont="1" applyFill="1" applyBorder="1" applyAlignment="1">
      <alignment horizontal="center" vertical="center" wrapText="1"/>
    </xf>
    <xf numFmtId="0" fontId="6" fillId="2" borderId="28" xfId="0" applyFont="1" applyFill="1" applyBorder="1" applyAlignment="1">
      <alignment horizontal="center" vertical="center"/>
    </xf>
    <xf numFmtId="0" fontId="6" fillId="2" borderId="2" xfId="0" applyFont="1" applyFill="1" applyBorder="1" applyAlignment="1">
      <alignment horizontal="center" vertical="center"/>
    </xf>
    <xf numFmtId="38" fontId="7" fillId="6" borderId="67" xfId="1" applyFont="1" applyFill="1" applyBorder="1" applyAlignment="1" applyProtection="1">
      <alignment horizontal="right" vertical="center" shrinkToFit="1"/>
    </xf>
    <xf numFmtId="38" fontId="7" fillId="6" borderId="57" xfId="1" applyFont="1" applyFill="1" applyBorder="1" applyAlignment="1" applyProtection="1">
      <alignment horizontal="right" vertical="center" shrinkToFit="1"/>
    </xf>
    <xf numFmtId="38" fontId="7" fillId="6" borderId="36" xfId="1" applyFont="1" applyFill="1" applyBorder="1" applyAlignment="1" applyProtection="1">
      <alignment horizontal="right" vertical="center"/>
    </xf>
    <xf numFmtId="0" fontId="13" fillId="0" borderId="1" xfId="0" applyFont="1" applyBorder="1" applyAlignment="1">
      <alignment horizontal="left" vertical="center" wrapText="1" indent="1" shrinkToFit="1"/>
    </xf>
    <xf numFmtId="0" fontId="13" fillId="0" borderId="28" xfId="0" applyFont="1" applyBorder="1" applyAlignment="1">
      <alignment horizontal="left" vertical="center" wrapText="1" indent="1" shrinkToFit="1"/>
    </xf>
    <xf numFmtId="0" fontId="13" fillId="0" borderId="52" xfId="0" applyFont="1" applyBorder="1" applyAlignment="1">
      <alignment horizontal="left" vertical="center" wrapText="1" indent="1" shrinkToFit="1"/>
    </xf>
    <xf numFmtId="0" fontId="6" fillId="2" borderId="40" xfId="0" applyFont="1" applyFill="1" applyBorder="1" applyAlignment="1">
      <alignment horizontal="center" vertical="center"/>
    </xf>
    <xf numFmtId="0" fontId="6" fillId="2" borderId="41" xfId="0" applyFont="1" applyFill="1" applyBorder="1" applyAlignment="1">
      <alignment horizontal="center" vertical="center"/>
    </xf>
    <xf numFmtId="0" fontId="13" fillId="0" borderId="75" xfId="0" applyFont="1" applyBorder="1" applyAlignment="1">
      <alignment horizontal="left" vertical="center" indent="1" shrinkToFit="1"/>
    </xf>
    <xf numFmtId="0" fontId="13" fillId="0" borderId="35" xfId="0" applyFont="1" applyBorder="1" applyAlignment="1">
      <alignment horizontal="left" vertical="center" indent="1" shrinkToFit="1"/>
    </xf>
    <xf numFmtId="0" fontId="13" fillId="0" borderId="76" xfId="0" applyFont="1" applyBorder="1" applyAlignment="1">
      <alignment horizontal="left" vertical="center" indent="1" shrinkToFit="1"/>
    </xf>
    <xf numFmtId="0" fontId="7" fillId="0" borderId="57" xfId="0" applyFont="1" applyBorder="1" applyAlignment="1" applyProtection="1">
      <alignment horizontal="right" vertical="center" shrinkToFit="1"/>
      <protection locked="0"/>
    </xf>
    <xf numFmtId="0" fontId="11" fillId="2" borderId="55" xfId="0" applyFont="1" applyFill="1" applyBorder="1" applyAlignment="1">
      <alignment vertical="center" wrapText="1"/>
    </xf>
    <xf numFmtId="0" fontId="11" fillId="2" borderId="36" xfId="0" applyFont="1" applyFill="1" applyBorder="1" applyAlignment="1">
      <alignment vertical="center" wrapText="1"/>
    </xf>
    <xf numFmtId="0" fontId="11" fillId="2" borderId="58" xfId="0" applyFont="1" applyFill="1" applyBorder="1" applyAlignment="1">
      <alignment vertical="center" wrapText="1"/>
    </xf>
    <xf numFmtId="0" fontId="7" fillId="0" borderId="57" xfId="0" applyFont="1" applyBorder="1" applyAlignment="1">
      <alignment horizontal="left" vertical="center" shrinkToFit="1"/>
    </xf>
    <xf numFmtId="0" fontId="7" fillId="0" borderId="36" xfId="0" applyFont="1" applyBorder="1" applyAlignment="1">
      <alignment horizontal="left" vertical="center" shrinkToFit="1"/>
    </xf>
    <xf numFmtId="0" fontId="7" fillId="0" borderId="37" xfId="0" applyFont="1" applyBorder="1" applyAlignment="1">
      <alignment horizontal="left" vertical="center" shrinkToFit="1"/>
    </xf>
    <xf numFmtId="0" fontId="11" fillId="6" borderId="56" xfId="0" applyFont="1" applyFill="1" applyBorder="1" applyAlignment="1">
      <alignment horizontal="center" vertical="center" shrinkToFit="1"/>
    </xf>
    <xf numFmtId="0" fontId="11" fillId="6" borderId="67" xfId="0" applyFont="1" applyFill="1" applyBorder="1" applyAlignment="1">
      <alignment horizontal="center" vertical="center" shrinkToFit="1"/>
    </xf>
    <xf numFmtId="0" fontId="6" fillId="2" borderId="68" xfId="0" applyFont="1" applyFill="1" applyBorder="1" applyAlignment="1">
      <alignment horizontal="center" vertical="center"/>
    </xf>
    <xf numFmtId="0" fontId="6" fillId="2" borderId="70" xfId="0" applyFont="1" applyFill="1" applyBorder="1" applyAlignment="1">
      <alignment horizontal="center" vertical="center"/>
    </xf>
    <xf numFmtId="0" fontId="6" fillId="2" borderId="71" xfId="0" applyFont="1" applyFill="1" applyBorder="1" applyAlignment="1">
      <alignment horizontal="center" vertical="center"/>
    </xf>
    <xf numFmtId="0" fontId="13" fillId="0" borderId="72" xfId="0" applyFont="1" applyBorder="1" applyAlignment="1">
      <alignment horizontal="center" vertical="center"/>
    </xf>
    <xf numFmtId="0" fontId="13" fillId="0" borderId="70" xfId="0" applyFont="1" applyBorder="1" applyAlignment="1">
      <alignment horizontal="center" vertical="center"/>
    </xf>
    <xf numFmtId="0" fontId="13" fillId="0" borderId="73" xfId="0" applyFont="1" applyBorder="1" applyAlignment="1">
      <alignment horizontal="center" vertical="center"/>
    </xf>
    <xf numFmtId="0" fontId="45" fillId="0" borderId="0" xfId="0" applyFont="1" applyAlignment="1">
      <alignment horizontal="right" vertical="center"/>
    </xf>
    <xf numFmtId="0" fontId="44" fillId="0" borderId="23" xfId="0" applyFont="1" applyBorder="1" applyAlignment="1" applyProtection="1">
      <alignment horizontal="center" vertical="top"/>
      <protection locked="0"/>
    </xf>
    <xf numFmtId="0" fontId="44" fillId="0" borderId="24" xfId="0" applyFont="1" applyBorder="1" applyAlignment="1" applyProtection="1">
      <alignment horizontal="center" vertical="top"/>
      <protection locked="0"/>
    </xf>
    <xf numFmtId="0" fontId="44" fillId="0" borderId="33" xfId="0" applyFont="1" applyBorder="1" applyAlignment="1" applyProtection="1">
      <alignment horizontal="center" vertical="top"/>
      <protection locked="0"/>
    </xf>
    <xf numFmtId="0" fontId="18" fillId="2" borderId="43" xfId="0" applyFont="1" applyFill="1" applyBorder="1" applyAlignment="1">
      <alignment horizontal="center" vertical="center" wrapText="1"/>
    </xf>
    <xf numFmtId="0" fontId="18" fillId="2" borderId="44" xfId="0" applyFont="1" applyFill="1" applyBorder="1" applyAlignment="1">
      <alignment horizontal="center" vertical="center" wrapText="1"/>
    </xf>
    <xf numFmtId="0" fontId="11" fillId="6" borderId="16" xfId="0" applyFont="1" applyFill="1" applyBorder="1" applyAlignment="1">
      <alignment horizontal="center" vertical="center" shrinkToFit="1"/>
    </xf>
    <xf numFmtId="0" fontId="11" fillId="6" borderId="74" xfId="0" applyFont="1" applyFill="1" applyBorder="1" applyAlignment="1">
      <alignment horizontal="center" vertical="center" shrinkToFit="1"/>
    </xf>
    <xf numFmtId="38" fontId="7" fillId="6" borderId="74" xfId="1" applyFont="1" applyFill="1" applyBorder="1" applyAlignment="1" applyProtection="1">
      <alignment horizontal="right" vertical="center" shrinkToFit="1"/>
    </xf>
    <xf numFmtId="38" fontId="7" fillId="6" borderId="69" xfId="1" applyFont="1" applyFill="1" applyBorder="1" applyAlignment="1" applyProtection="1">
      <alignment horizontal="right" vertical="center" shrinkToFit="1"/>
    </xf>
    <xf numFmtId="38" fontId="7" fillId="6" borderId="0" xfId="1" applyFont="1" applyFill="1" applyBorder="1" applyAlignment="1" applyProtection="1">
      <alignment horizontal="right" vertical="center"/>
    </xf>
    <xf numFmtId="38" fontId="7" fillId="6" borderId="22" xfId="0" applyNumberFormat="1" applyFont="1" applyFill="1" applyBorder="1" applyAlignment="1">
      <alignment horizontal="right" vertical="center"/>
    </xf>
    <xf numFmtId="0" fontId="7" fillId="6" borderId="22" xfId="0" applyFont="1" applyFill="1" applyBorder="1" applyAlignment="1">
      <alignment horizontal="right" vertical="center"/>
    </xf>
    <xf numFmtId="0" fontId="7" fillId="6" borderId="32" xfId="0" applyFont="1" applyFill="1" applyBorder="1" applyAlignment="1">
      <alignment horizontal="right" vertical="center"/>
    </xf>
    <xf numFmtId="0" fontId="13" fillId="0" borderId="67" xfId="0" applyFont="1" applyBorder="1" applyAlignment="1">
      <alignment horizontal="center" vertical="center"/>
    </xf>
    <xf numFmtId="0" fontId="26" fillId="0" borderId="0" xfId="0" applyFont="1" applyAlignment="1">
      <alignment horizontal="center" vertical="center"/>
    </xf>
    <xf numFmtId="176" fontId="28" fillId="0" borderId="10" xfId="0" applyNumberFormat="1" applyFont="1" applyBorder="1" applyAlignment="1">
      <alignment horizontal="center" vertical="center"/>
    </xf>
    <xf numFmtId="0" fontId="13" fillId="0" borderId="57" xfId="0" applyFont="1" applyBorder="1" applyAlignment="1">
      <alignment horizontal="center" vertical="center"/>
    </xf>
    <xf numFmtId="0" fontId="13" fillId="0" borderId="37" xfId="0" applyFont="1" applyBorder="1" applyAlignment="1">
      <alignment horizontal="center" vertical="center"/>
    </xf>
    <xf numFmtId="0" fontId="7" fillId="0" borderId="31" xfId="0" applyFont="1" applyBorder="1" applyAlignment="1">
      <alignment horizontal="left" vertical="center" shrinkToFit="1"/>
    </xf>
    <xf numFmtId="0" fontId="7" fillId="0" borderId="10" xfId="0" applyFont="1" applyBorder="1" applyAlignment="1">
      <alignment horizontal="left" vertical="center" shrinkToFit="1"/>
    </xf>
    <xf numFmtId="0" fontId="7" fillId="0" borderId="11" xfId="0" applyFont="1" applyBorder="1" applyAlignment="1">
      <alignment horizontal="left" vertical="center" shrinkToFit="1"/>
    </xf>
    <xf numFmtId="0" fontId="18" fillId="0" borderId="56" xfId="0" applyFont="1" applyBorder="1" applyAlignment="1">
      <alignment horizontal="center" vertical="center"/>
    </xf>
    <xf numFmtId="0" fontId="13" fillId="0" borderId="58" xfId="0" applyFont="1" applyBorder="1" applyAlignment="1">
      <alignment horizontal="center" vertical="center" shrinkToFit="1"/>
    </xf>
    <xf numFmtId="0" fontId="13" fillId="0" borderId="72" xfId="0" applyFont="1" applyBorder="1" applyAlignment="1">
      <alignment horizontal="center" vertical="center" shrinkToFit="1"/>
    </xf>
    <xf numFmtId="0" fontId="13" fillId="0" borderId="70" xfId="0" applyFont="1" applyBorder="1" applyAlignment="1">
      <alignment horizontal="center" vertical="center" shrinkToFit="1"/>
    </xf>
    <xf numFmtId="0" fontId="13" fillId="0" borderId="71" xfId="0" applyFont="1" applyBorder="1" applyAlignment="1">
      <alignment horizontal="center" vertical="center" shrinkToFit="1"/>
    </xf>
    <xf numFmtId="0" fontId="38" fillId="0" borderId="42" xfId="0" applyFont="1" applyBorder="1" applyAlignment="1" applyProtection="1">
      <alignment horizontal="left" vertical="top" wrapText="1" indent="1"/>
      <protection locked="0"/>
    </xf>
    <xf numFmtId="0" fontId="38" fillId="0" borderId="12" xfId="0" applyFont="1" applyBorder="1" applyAlignment="1" applyProtection="1">
      <alignment horizontal="left" vertical="top" wrapText="1" indent="1"/>
      <protection locked="0"/>
    </xf>
    <xf numFmtId="0" fontId="38" fillId="0" borderId="18" xfId="0" applyFont="1" applyBorder="1" applyAlignment="1" applyProtection="1">
      <alignment horizontal="left" vertical="top" wrapText="1" indent="1"/>
      <protection locked="0"/>
    </xf>
    <xf numFmtId="0" fontId="38" fillId="0" borderId="49" xfId="0" applyFont="1" applyBorder="1" applyAlignment="1" applyProtection="1">
      <alignment horizontal="left" vertical="top" wrapText="1" indent="1"/>
      <protection locked="0"/>
    </xf>
    <xf numFmtId="0" fontId="38" fillId="0" borderId="0" xfId="0" applyFont="1" applyAlignment="1" applyProtection="1">
      <alignment horizontal="left" vertical="top" wrapText="1" indent="1"/>
      <protection locked="0"/>
    </xf>
    <xf numFmtId="0" fontId="38" fillId="0" borderId="16" xfId="0" applyFont="1" applyBorder="1" applyAlignment="1" applyProtection="1">
      <alignment horizontal="left" vertical="top" wrapText="1" indent="1"/>
      <protection locked="0"/>
    </xf>
    <xf numFmtId="0" fontId="38" fillId="0" borderId="53" xfId="0" applyFont="1" applyBorder="1" applyAlignment="1" applyProtection="1">
      <alignment horizontal="left" vertical="top" wrapText="1" indent="1"/>
      <protection locked="0"/>
    </xf>
    <xf numFmtId="0" fontId="38" fillId="0" borderId="40" xfId="0" applyFont="1" applyBorder="1" applyAlignment="1" applyProtection="1">
      <alignment horizontal="left" vertical="top" wrapText="1" indent="1"/>
      <protection locked="0"/>
    </xf>
    <xf numFmtId="0" fontId="38" fillId="0" borderId="65" xfId="0" applyFont="1" applyBorder="1" applyAlignment="1" applyProtection="1">
      <alignment horizontal="left" vertical="top" wrapText="1" indent="1"/>
      <protection locked="0"/>
    </xf>
    <xf numFmtId="0" fontId="6" fillId="0" borderId="56" xfId="0" applyFont="1" applyBorder="1" applyAlignment="1">
      <alignment horizontal="center" vertical="center" shrinkToFit="1"/>
    </xf>
    <xf numFmtId="0" fontId="6" fillId="0" borderId="24" xfId="0" applyFont="1" applyBorder="1" applyAlignment="1">
      <alignment horizontal="left" vertical="center" shrinkToFit="1"/>
    </xf>
    <xf numFmtId="0" fontId="6" fillId="0" borderId="33" xfId="0" applyFont="1" applyBorder="1" applyAlignment="1">
      <alignment horizontal="left" vertical="center" shrinkToFit="1"/>
    </xf>
    <xf numFmtId="0" fontId="6" fillId="3" borderId="82" xfId="0" applyFont="1" applyFill="1" applyBorder="1" applyAlignment="1">
      <alignment horizontal="center" vertical="center"/>
    </xf>
    <xf numFmtId="0" fontId="6" fillId="3" borderId="70" xfId="0" applyFont="1" applyFill="1" applyBorder="1" applyAlignment="1">
      <alignment horizontal="center" vertical="center"/>
    </xf>
    <xf numFmtId="0" fontId="6" fillId="3" borderId="71" xfId="0" applyFont="1" applyFill="1" applyBorder="1" applyAlignment="1">
      <alignment horizontal="center" vertical="center"/>
    </xf>
    <xf numFmtId="0" fontId="13" fillId="0" borderId="71" xfId="0" applyFont="1" applyBorder="1" applyAlignment="1">
      <alignment horizontal="center" vertical="center"/>
    </xf>
    <xf numFmtId="0" fontId="18" fillId="3" borderId="6" xfId="0" applyFont="1" applyFill="1" applyBorder="1" applyAlignment="1">
      <alignment horizontal="center" vertical="center" wrapText="1" shrinkToFit="1"/>
    </xf>
    <xf numFmtId="0" fontId="18" fillId="3" borderId="7" xfId="0" applyFont="1" applyFill="1" applyBorder="1" applyAlignment="1">
      <alignment horizontal="center" vertical="center" wrapText="1" shrinkToFit="1"/>
    </xf>
    <xf numFmtId="0" fontId="18" fillId="3" borderId="8" xfId="0" applyFont="1" applyFill="1" applyBorder="1" applyAlignment="1">
      <alignment horizontal="center" vertical="center" wrapText="1" shrinkToFit="1"/>
    </xf>
    <xf numFmtId="0" fontId="18" fillId="3" borderId="9" xfId="0" applyFont="1" applyFill="1" applyBorder="1" applyAlignment="1">
      <alignment horizontal="center" vertical="center" wrapText="1" shrinkToFit="1"/>
    </xf>
    <xf numFmtId="0" fontId="18" fillId="3" borderId="10" xfId="0" applyFont="1" applyFill="1" applyBorder="1" applyAlignment="1">
      <alignment horizontal="center" vertical="center" wrapText="1" shrinkToFit="1"/>
    </xf>
    <xf numFmtId="0" fontId="18" fillId="3" borderId="11" xfId="0" applyFont="1" applyFill="1" applyBorder="1" applyAlignment="1">
      <alignment horizontal="center" vertical="center" wrapText="1" shrinkToFit="1"/>
    </xf>
    <xf numFmtId="0" fontId="7" fillId="0" borderId="57" xfId="0" applyFont="1" applyBorder="1" applyAlignment="1" applyProtection="1">
      <alignment horizontal="right" vertical="center"/>
      <protection locked="0"/>
    </xf>
    <xf numFmtId="0" fontId="7" fillId="0" borderId="36" xfId="0" applyFont="1" applyBorder="1" applyAlignment="1" applyProtection="1">
      <alignment horizontal="right" vertical="center"/>
      <protection locked="0"/>
    </xf>
    <xf numFmtId="0" fontId="13" fillId="0" borderId="0" xfId="0" applyFont="1" applyAlignment="1">
      <alignment horizontal="left" vertical="center" wrapText="1" shrinkToFit="1"/>
    </xf>
    <xf numFmtId="0" fontId="6" fillId="3" borderId="59" xfId="0" applyFont="1" applyFill="1" applyBorder="1" applyAlignment="1">
      <alignment horizontal="center" vertical="center" wrapText="1"/>
    </xf>
    <xf numFmtId="0" fontId="6" fillId="3" borderId="60" xfId="0" applyFont="1" applyFill="1" applyBorder="1" applyAlignment="1">
      <alignment horizontal="center" vertical="center" wrapText="1"/>
    </xf>
    <xf numFmtId="0" fontId="6" fillId="3" borderId="64" xfId="0" applyFont="1" applyFill="1" applyBorder="1" applyAlignment="1">
      <alignment horizontal="center" vertical="center" wrapText="1"/>
    </xf>
    <xf numFmtId="0" fontId="6" fillId="3" borderId="46" xfId="0" applyFont="1" applyFill="1" applyBorder="1" applyAlignment="1">
      <alignment horizontal="center" vertical="center" wrapText="1"/>
    </xf>
    <xf numFmtId="0" fontId="6" fillId="3" borderId="10" xfId="0" applyFont="1" applyFill="1" applyBorder="1" applyAlignment="1">
      <alignment horizontal="center" vertical="center" wrapText="1"/>
    </xf>
    <xf numFmtId="0" fontId="6" fillId="3" borderId="11" xfId="0" applyFont="1" applyFill="1" applyBorder="1" applyAlignment="1">
      <alignment horizontal="center" vertical="center" wrapText="1"/>
    </xf>
    <xf numFmtId="0" fontId="6" fillId="2" borderId="48" xfId="0" applyFont="1" applyFill="1" applyBorder="1" applyAlignment="1">
      <alignment horizontal="center" vertical="center"/>
    </xf>
    <xf numFmtId="0" fontId="6" fillId="2" borderId="7" xfId="0" applyFont="1" applyFill="1" applyBorder="1" applyAlignment="1">
      <alignment horizontal="center" vertical="center"/>
    </xf>
    <xf numFmtId="0" fontId="6" fillId="2" borderId="8" xfId="0" applyFont="1" applyFill="1" applyBorder="1" applyAlignment="1">
      <alignment horizontal="center" vertical="center"/>
    </xf>
    <xf numFmtId="0" fontId="6" fillId="2" borderId="46" xfId="0" applyFont="1" applyFill="1" applyBorder="1" applyAlignment="1">
      <alignment horizontal="center" vertical="center"/>
    </xf>
    <xf numFmtId="0" fontId="6" fillId="2" borderId="10" xfId="0" applyFont="1" applyFill="1" applyBorder="1" applyAlignment="1">
      <alignment horizontal="center" vertical="center"/>
    </xf>
    <xf numFmtId="0" fontId="6" fillId="2" borderId="11" xfId="0" applyFont="1" applyFill="1" applyBorder="1" applyAlignment="1">
      <alignment horizontal="center" vertical="center"/>
    </xf>
    <xf numFmtId="0" fontId="7" fillId="0" borderId="60" xfId="0" applyFont="1" applyBorder="1" applyAlignment="1" applyProtection="1">
      <alignment vertical="center" wrapText="1"/>
      <protection locked="0"/>
    </xf>
    <xf numFmtId="0" fontId="7" fillId="0" borderId="64" xfId="0" applyFont="1" applyBorder="1" applyAlignment="1" applyProtection="1">
      <alignment vertical="center" wrapText="1"/>
      <protection locked="0"/>
    </xf>
    <xf numFmtId="0" fontId="7" fillId="0" borderId="10" xfId="0" applyFont="1" applyBorder="1" applyAlignment="1" applyProtection="1">
      <alignment vertical="center" wrapText="1"/>
      <protection locked="0"/>
    </xf>
    <xf numFmtId="0" fontId="7" fillId="0" borderId="11" xfId="0" applyFont="1" applyBorder="1" applyAlignment="1" applyProtection="1">
      <alignment vertical="center" wrapText="1"/>
      <protection locked="0"/>
    </xf>
    <xf numFmtId="0" fontId="7" fillId="0" borderId="7" xfId="0" applyFont="1" applyBorder="1" applyAlignment="1" applyProtection="1">
      <alignment vertical="center" wrapText="1"/>
      <protection locked="0"/>
    </xf>
    <xf numFmtId="0" fontId="7" fillId="0" borderId="45" xfId="0" applyFont="1" applyBorder="1" applyAlignment="1" applyProtection="1">
      <alignment vertical="center" wrapText="1"/>
      <protection locked="0"/>
    </xf>
    <xf numFmtId="0" fontId="7" fillId="0" borderId="47" xfId="0" applyFont="1" applyBorder="1" applyAlignment="1" applyProtection="1">
      <alignment vertical="center" wrapText="1"/>
      <protection locked="0"/>
    </xf>
    <xf numFmtId="0" fontId="6" fillId="3" borderId="20" xfId="0" applyFont="1" applyFill="1" applyBorder="1" applyAlignment="1">
      <alignment horizontal="center" vertical="center"/>
    </xf>
    <xf numFmtId="0" fontId="6" fillId="3" borderId="31" xfId="0" applyFont="1" applyFill="1" applyBorder="1" applyAlignment="1">
      <alignment horizontal="center" vertical="center"/>
    </xf>
    <xf numFmtId="0" fontId="6" fillId="3" borderId="10" xfId="0" applyFont="1" applyFill="1" applyBorder="1" applyAlignment="1">
      <alignment horizontal="center" vertical="center"/>
    </xf>
    <xf numFmtId="0" fontId="6" fillId="3" borderId="11" xfId="0" applyFont="1" applyFill="1" applyBorder="1" applyAlignment="1">
      <alignment horizontal="center" vertical="center"/>
    </xf>
    <xf numFmtId="0" fontId="6" fillId="3" borderId="9" xfId="0" applyFont="1" applyFill="1" applyBorder="1" applyAlignment="1">
      <alignment horizontal="center" vertical="center"/>
    </xf>
    <xf numFmtId="0" fontId="6" fillId="3" borderId="6" xfId="0" applyFont="1" applyFill="1" applyBorder="1" applyAlignment="1">
      <alignment horizontal="center"/>
    </xf>
    <xf numFmtId="0" fontId="6" fillId="3" borderId="7" xfId="0" applyFont="1" applyFill="1" applyBorder="1" applyAlignment="1">
      <alignment horizontal="center"/>
    </xf>
    <xf numFmtId="0" fontId="6" fillId="3" borderId="8" xfId="0" applyFont="1" applyFill="1" applyBorder="1" applyAlignment="1">
      <alignment horizontal="center"/>
    </xf>
    <xf numFmtId="0" fontId="6" fillId="3" borderId="45" xfId="0" applyFont="1" applyFill="1" applyBorder="1" applyAlignment="1">
      <alignment horizontal="center"/>
    </xf>
    <xf numFmtId="0" fontId="43" fillId="0" borderId="21" xfId="0" applyFont="1" applyBorder="1" applyAlignment="1">
      <alignment horizontal="center" vertical="center"/>
    </xf>
    <xf numFmtId="0" fontId="50" fillId="0" borderId="10" xfId="0" applyFont="1" applyBorder="1" applyAlignment="1">
      <alignment horizontal="right"/>
    </xf>
    <xf numFmtId="0" fontId="49" fillId="0" borderId="106" xfId="0" applyFont="1" applyBorder="1" applyAlignment="1" applyProtection="1">
      <alignment horizontal="left" vertical="top"/>
      <protection locked="0"/>
    </xf>
    <xf numFmtId="0" fontId="49" fillId="0" borderId="0" xfId="0" applyFont="1" applyAlignment="1" applyProtection="1">
      <alignment horizontal="left" vertical="top"/>
      <protection locked="0"/>
    </xf>
    <xf numFmtId="0" fontId="49" fillId="0" borderId="5" xfId="0" applyFont="1" applyBorder="1" applyAlignment="1" applyProtection="1">
      <alignment horizontal="left" vertical="top"/>
      <protection locked="0"/>
    </xf>
    <xf numFmtId="0" fontId="49" fillId="0" borderId="9" xfId="0" applyFont="1" applyBorder="1" applyAlignment="1" applyProtection="1">
      <alignment horizontal="left" vertical="top"/>
      <protection locked="0"/>
    </xf>
    <xf numFmtId="0" fontId="49" fillId="0" borderId="10" xfId="0" applyFont="1" applyBorder="1" applyAlignment="1" applyProtection="1">
      <alignment horizontal="left" vertical="top"/>
      <protection locked="0"/>
    </xf>
    <xf numFmtId="0" fontId="49" fillId="0" borderId="11" xfId="0" applyFont="1" applyBorder="1" applyAlignment="1" applyProtection="1">
      <alignment horizontal="left" vertical="top"/>
      <protection locked="0"/>
    </xf>
    <xf numFmtId="179" fontId="55" fillId="0" borderId="0" xfId="0" applyNumberFormat="1" applyFont="1" applyAlignment="1" applyProtection="1">
      <alignment horizontal="right" vertical="center"/>
      <protection locked="0"/>
    </xf>
    <xf numFmtId="0" fontId="55" fillId="0" borderId="0" xfId="0" applyFont="1" applyAlignment="1">
      <alignment horizontal="right" vertical="center"/>
    </xf>
    <xf numFmtId="0" fontId="55" fillId="0" borderId="0" xfId="0" applyFont="1" applyAlignment="1">
      <alignment horizontal="left" vertical="center"/>
    </xf>
    <xf numFmtId="176" fontId="52" fillId="0" borderId="21" xfId="6" applyNumberFormat="1" applyFont="1" applyBorder="1" applyAlignment="1">
      <alignment horizontal="right" vertical="center"/>
    </xf>
    <xf numFmtId="0" fontId="50" fillId="0" borderId="10" xfId="0" applyFont="1" applyBorder="1" applyAlignment="1">
      <alignment horizontal="left"/>
    </xf>
    <xf numFmtId="0" fontId="54" fillId="0" borderId="9" xfId="0" applyFont="1" applyBorder="1" applyAlignment="1">
      <alignment horizontal="center" vertical="center"/>
    </xf>
    <xf numFmtId="0" fontId="54" fillId="0" borderId="10" xfId="0" applyFont="1" applyBorder="1" applyAlignment="1">
      <alignment horizontal="center" vertical="center"/>
    </xf>
    <xf numFmtId="0" fontId="54" fillId="0" borderId="11" xfId="0" applyFont="1" applyBorder="1" applyAlignment="1">
      <alignment horizontal="center" vertical="center"/>
    </xf>
    <xf numFmtId="0" fontId="54" fillId="0" borderId="9" xfId="0" applyFont="1" applyBorder="1" applyAlignment="1">
      <alignment horizontal="left" vertical="center"/>
    </xf>
    <xf numFmtId="0" fontId="54" fillId="0" borderId="10" xfId="0" applyFont="1" applyBorder="1" applyAlignment="1">
      <alignment horizontal="left" vertical="center"/>
    </xf>
    <xf numFmtId="0" fontId="54" fillId="0" borderId="11" xfId="0" applyFont="1" applyBorder="1" applyAlignment="1">
      <alignment horizontal="left" vertical="center"/>
    </xf>
    <xf numFmtId="0" fontId="50" fillId="0" borderId="6" xfId="0" applyFont="1" applyBorder="1" applyAlignment="1">
      <alignment horizontal="right" shrinkToFit="1"/>
    </xf>
    <xf numFmtId="0" fontId="50" fillId="0" borderId="7" xfId="0" applyFont="1" applyBorder="1" applyAlignment="1">
      <alignment horizontal="right" shrinkToFit="1"/>
    </xf>
    <xf numFmtId="0" fontId="50" fillId="0" borderId="8" xfId="0" applyFont="1" applyBorder="1" applyAlignment="1">
      <alignment horizontal="right" shrinkToFit="1"/>
    </xf>
    <xf numFmtId="6" fontId="50" fillId="0" borderId="6" xfId="6" applyFont="1" applyBorder="1" applyAlignment="1">
      <alignment horizontal="right"/>
    </xf>
    <xf numFmtId="6" fontId="50" fillId="0" borderId="7" xfId="6" applyFont="1" applyBorder="1" applyAlignment="1">
      <alignment horizontal="right"/>
    </xf>
    <xf numFmtId="6" fontId="50" fillId="0" borderId="8" xfId="6" applyFont="1" applyBorder="1" applyAlignment="1">
      <alignment horizontal="right"/>
    </xf>
    <xf numFmtId="0" fontId="50" fillId="0" borderId="6" xfId="0" applyFont="1" applyBorder="1" applyAlignment="1">
      <alignment horizontal="right"/>
    </xf>
    <xf numFmtId="0" fontId="50" fillId="0" borderId="7" xfId="0" applyFont="1" applyBorder="1" applyAlignment="1">
      <alignment horizontal="right"/>
    </xf>
    <xf numFmtId="0" fontId="50" fillId="0" borderId="8" xfId="0" applyFont="1" applyBorder="1" applyAlignment="1">
      <alignment horizontal="right"/>
    </xf>
    <xf numFmtId="0" fontId="50" fillId="0" borderId="21" xfId="0" applyFont="1" applyBorder="1" applyAlignment="1">
      <alignment horizontal="right" vertical="center"/>
    </xf>
    <xf numFmtId="0" fontId="50" fillId="0" borderId="7" xfId="0" applyFont="1" applyBorder="1" applyAlignment="1" applyProtection="1">
      <alignment horizontal="left" vertical="top"/>
      <protection locked="0"/>
    </xf>
    <xf numFmtId="0" fontId="50" fillId="0" borderId="8" xfId="0" applyFont="1" applyBorder="1" applyAlignment="1" applyProtection="1">
      <alignment horizontal="left" vertical="top"/>
      <protection locked="0"/>
    </xf>
    <xf numFmtId="0" fontId="50" fillId="0" borderId="10" xfId="0" applyFont="1" applyBorder="1" applyAlignment="1" applyProtection="1">
      <alignment horizontal="left" vertical="top"/>
      <protection locked="0"/>
    </xf>
    <xf numFmtId="0" fontId="50" fillId="0" borderId="11" xfId="0" applyFont="1" applyBorder="1" applyAlignment="1" applyProtection="1">
      <alignment horizontal="left" vertical="top"/>
      <protection locked="0"/>
    </xf>
    <xf numFmtId="0" fontId="50" fillId="0" borderId="6" xfId="0" applyFont="1" applyBorder="1" applyAlignment="1">
      <alignment horizontal="left"/>
    </xf>
    <xf numFmtId="0" fontId="50" fillId="0" borderId="7" xfId="0" applyFont="1" applyBorder="1" applyAlignment="1">
      <alignment horizontal="left"/>
    </xf>
    <xf numFmtId="0" fontId="50" fillId="0" borderId="8" xfId="0" applyFont="1" applyBorder="1" applyAlignment="1">
      <alignment horizontal="left"/>
    </xf>
    <xf numFmtId="0" fontId="50" fillId="0" borderId="21" xfId="0" applyFont="1" applyBorder="1" applyAlignment="1">
      <alignment horizontal="center" vertical="center"/>
    </xf>
    <xf numFmtId="6" fontId="50" fillId="0" borderId="21" xfId="6" applyFont="1" applyBorder="1" applyAlignment="1">
      <alignment horizontal="right" vertical="center"/>
    </xf>
    <xf numFmtId="0" fontId="51" fillId="0" borderId="0" xfId="0" applyFont="1" applyAlignment="1">
      <alignment horizontal="center" vertical="center"/>
    </xf>
    <xf numFmtId="0" fontId="50" fillId="0" borderId="130" xfId="0" applyFont="1" applyBorder="1" applyAlignment="1">
      <alignment horizontal="center" vertical="center"/>
    </xf>
    <xf numFmtId="6" fontId="50" fillId="0" borderId="133" xfId="6" applyFont="1" applyBorder="1" applyAlignment="1">
      <alignment horizontal="right"/>
    </xf>
    <xf numFmtId="6" fontId="50" fillId="0" borderId="131" xfId="6" applyFont="1" applyBorder="1" applyAlignment="1">
      <alignment horizontal="right"/>
    </xf>
    <xf numFmtId="6" fontId="50" fillId="0" borderId="132" xfId="6" applyFont="1" applyBorder="1" applyAlignment="1">
      <alignment horizontal="right"/>
    </xf>
    <xf numFmtId="0" fontId="50" fillId="0" borderId="133" xfId="0" applyFont="1" applyBorder="1" applyAlignment="1">
      <alignment horizontal="right" shrinkToFit="1"/>
    </xf>
    <xf numFmtId="0" fontId="50" fillId="0" borderId="131" xfId="0" applyFont="1" applyBorder="1" applyAlignment="1">
      <alignment horizontal="right" shrinkToFit="1"/>
    </xf>
    <xf numFmtId="0" fontId="50" fillId="0" borderId="132" xfId="0" applyFont="1" applyBorder="1" applyAlignment="1">
      <alignment horizontal="right" shrinkToFit="1"/>
    </xf>
    <xf numFmtId="0" fontId="50" fillId="0" borderId="133" xfId="0" applyFont="1" applyBorder="1" applyAlignment="1">
      <alignment horizontal="right"/>
    </xf>
    <xf numFmtId="0" fontId="50" fillId="0" borderId="131" xfId="0" applyFont="1" applyBorder="1" applyAlignment="1">
      <alignment horizontal="right"/>
    </xf>
    <xf numFmtId="0" fontId="50" fillId="0" borderId="132" xfId="0" applyFont="1" applyBorder="1" applyAlignment="1">
      <alignment horizontal="right"/>
    </xf>
    <xf numFmtId="0" fontId="52" fillId="0" borderId="21" xfId="0" applyFont="1" applyBorder="1" applyAlignment="1">
      <alignment horizontal="center" vertical="center"/>
    </xf>
    <xf numFmtId="0" fontId="52" fillId="0" borderId="10" xfId="0" applyFont="1" applyBorder="1" applyAlignment="1">
      <alignment horizontal="left" shrinkToFit="1"/>
    </xf>
    <xf numFmtId="0" fontId="50" fillId="0" borderId="133" xfId="0" applyFont="1" applyBorder="1" applyAlignment="1"/>
    <xf numFmtId="0" fontId="50" fillId="0" borderId="131" xfId="0" applyFont="1" applyBorder="1" applyAlignment="1"/>
    <xf numFmtId="0" fontId="50" fillId="0" borderId="132" xfId="0" applyFont="1" applyBorder="1" applyAlignment="1"/>
    <xf numFmtId="0" fontId="50" fillId="0" borderId="131" xfId="0" applyFont="1" applyBorder="1" applyAlignment="1" applyProtection="1">
      <alignment horizontal="left" vertical="top"/>
      <protection locked="0"/>
    </xf>
    <xf numFmtId="0" fontId="50" fillId="0" borderId="132" xfId="0" applyFont="1" applyBorder="1" applyAlignment="1" applyProtection="1">
      <alignment horizontal="left" vertical="top"/>
      <protection locked="0"/>
    </xf>
    <xf numFmtId="0" fontId="50" fillId="0" borderId="0" xfId="0" applyFont="1" applyAlignment="1">
      <alignment horizontal="center" vertical="center"/>
    </xf>
    <xf numFmtId="0" fontId="18" fillId="0" borderId="49" xfId="0" applyFont="1" applyFill="1" applyBorder="1">
      <alignment vertical="center"/>
    </xf>
    <xf numFmtId="177" fontId="18" fillId="0" borderId="0" xfId="0" applyNumberFormat="1" applyFont="1" applyFill="1">
      <alignment vertical="center"/>
    </xf>
    <xf numFmtId="0" fontId="18" fillId="0" borderId="62" xfId="0" applyFont="1" applyFill="1" applyBorder="1">
      <alignment vertical="center"/>
    </xf>
  </cellXfs>
  <cellStyles count="7">
    <cellStyle name="ハイパーリンク" xfId="4" builtinId="8"/>
    <cellStyle name="桁区切り" xfId="1" builtinId="6"/>
    <cellStyle name="桁区切り 2" xfId="3" xr:uid="{00000000-0005-0000-0000-000001000000}"/>
    <cellStyle name="通貨" xfId="6" builtinId="7"/>
    <cellStyle name="標準" xfId="0" builtinId="0"/>
    <cellStyle name="標準 2" xfId="2" xr:uid="{00000000-0005-0000-0000-000003000000}"/>
    <cellStyle name="標準 3" xfId="5" xr:uid="{29725EC4-756D-D840-9F8A-449AF5A68713}"/>
  </cellStyles>
  <dxfs count="329">
    <dxf>
      <fill>
        <patternFill>
          <bgColor rgb="FFFFC7CE"/>
        </patternFill>
      </fill>
    </dxf>
    <dxf>
      <fill>
        <patternFill>
          <bgColor rgb="FFFFC7CE"/>
        </patternFill>
      </fill>
    </dxf>
    <dxf>
      <font>
        <color theme="0"/>
      </font>
    </dxf>
    <dxf>
      <font>
        <color theme="0"/>
      </font>
    </dxf>
    <dxf>
      <font>
        <color theme="0"/>
      </font>
    </dxf>
    <dxf>
      <font>
        <color theme="0"/>
      </font>
    </dxf>
    <dxf>
      <font>
        <color theme="0"/>
      </font>
    </dxf>
    <dxf>
      <font>
        <color theme="0"/>
      </font>
    </dxf>
    <dxf>
      <font>
        <color theme="0"/>
      </font>
    </dxf>
    <dxf>
      <font>
        <color theme="0"/>
      </font>
    </dxf>
    <dxf>
      <font>
        <color theme="0"/>
      </font>
    </dxf>
    <dxf>
      <font>
        <color theme="0"/>
      </font>
    </dxf>
    <dxf>
      <fill>
        <patternFill>
          <bgColor rgb="FFFFC7CE"/>
        </patternFill>
      </fill>
    </dxf>
    <dxf>
      <fill>
        <patternFill>
          <bgColor rgb="FFFFC7CE"/>
        </patternFill>
      </fill>
    </dxf>
    <dxf>
      <font>
        <color theme="0"/>
      </font>
    </dxf>
    <dxf>
      <font>
        <color theme="0"/>
      </font>
    </dxf>
    <dxf>
      <font>
        <color theme="0"/>
      </font>
    </dxf>
    <dxf>
      <font>
        <color theme="0"/>
      </font>
    </dxf>
    <dxf>
      <font>
        <color theme="0"/>
      </font>
    </dxf>
    <dxf>
      <font>
        <color theme="0"/>
      </font>
    </dxf>
    <dxf>
      <font>
        <color theme="0"/>
      </font>
    </dxf>
    <dxf>
      <font>
        <color theme="0"/>
      </font>
    </dxf>
    <dxf>
      <font>
        <color theme="0"/>
      </font>
    </dxf>
    <dxf>
      <font>
        <color theme="0"/>
      </font>
    </dxf>
    <dxf>
      <fill>
        <patternFill>
          <bgColor rgb="FFFFC7CE"/>
        </patternFill>
      </fill>
    </dxf>
    <dxf>
      <fill>
        <patternFill>
          <bgColor rgb="FFFFC7CE"/>
        </patternFill>
      </fill>
    </dxf>
    <dxf>
      <font>
        <color theme="0"/>
      </font>
    </dxf>
    <dxf>
      <font>
        <color theme="0"/>
      </font>
    </dxf>
    <dxf>
      <font>
        <color theme="0"/>
      </font>
    </dxf>
    <dxf>
      <font>
        <color theme="0"/>
      </font>
    </dxf>
    <dxf>
      <font>
        <color theme="0"/>
      </font>
    </dxf>
    <dxf>
      <font>
        <color theme="0"/>
      </font>
    </dxf>
    <dxf>
      <font>
        <color theme="0"/>
      </font>
    </dxf>
    <dxf>
      <font>
        <color theme="0"/>
      </font>
    </dxf>
    <dxf>
      <font>
        <color theme="0"/>
      </font>
    </dxf>
    <dxf>
      <font>
        <color theme="0"/>
      </font>
    </dxf>
    <dxf>
      <fill>
        <patternFill>
          <bgColor rgb="FFFFC7CE"/>
        </patternFill>
      </fill>
    </dxf>
    <dxf>
      <fill>
        <patternFill>
          <bgColor rgb="FFFFC7CE"/>
        </patternFill>
      </fill>
    </dxf>
    <dxf>
      <font>
        <color theme="0"/>
      </font>
    </dxf>
    <dxf>
      <font>
        <color theme="0"/>
      </font>
    </dxf>
    <dxf>
      <font>
        <color theme="0"/>
      </font>
    </dxf>
    <dxf>
      <font>
        <color theme="0"/>
      </font>
    </dxf>
    <dxf>
      <font>
        <color theme="0"/>
      </font>
    </dxf>
    <dxf>
      <font>
        <color theme="0"/>
      </font>
    </dxf>
    <dxf>
      <font>
        <color theme="0"/>
      </font>
    </dxf>
    <dxf>
      <font>
        <color theme="0"/>
      </font>
    </dxf>
    <dxf>
      <font>
        <color theme="0"/>
      </font>
    </dxf>
    <dxf>
      <font>
        <color theme="0"/>
      </font>
    </dxf>
    <dxf>
      <fill>
        <patternFill>
          <bgColor rgb="FFFFC7CE"/>
        </patternFill>
      </fill>
    </dxf>
    <dxf>
      <fill>
        <patternFill>
          <bgColor rgb="FFFFC7CE"/>
        </patternFill>
      </fill>
    </dxf>
    <dxf>
      <font>
        <color theme="0"/>
      </font>
    </dxf>
    <dxf>
      <font>
        <color theme="0"/>
      </font>
    </dxf>
    <dxf>
      <font>
        <color theme="0"/>
      </font>
    </dxf>
    <dxf>
      <font>
        <color theme="0"/>
      </font>
    </dxf>
    <dxf>
      <font>
        <color theme="0"/>
      </font>
    </dxf>
    <dxf>
      <font>
        <color theme="0"/>
      </font>
    </dxf>
    <dxf>
      <font>
        <color theme="0"/>
      </font>
    </dxf>
    <dxf>
      <font>
        <color theme="0"/>
      </font>
    </dxf>
    <dxf>
      <font>
        <color theme="0"/>
      </font>
    </dxf>
    <dxf>
      <font>
        <color theme="0"/>
      </font>
    </dxf>
    <dxf>
      <fill>
        <patternFill>
          <bgColor rgb="FFFFC7CE"/>
        </patternFill>
      </fill>
    </dxf>
    <dxf>
      <fill>
        <patternFill>
          <bgColor rgb="FFFFC7CE"/>
        </patternFill>
      </fill>
    </dxf>
    <dxf>
      <font>
        <color theme="0"/>
      </font>
    </dxf>
    <dxf>
      <font>
        <color theme="0"/>
      </font>
    </dxf>
    <dxf>
      <font>
        <color theme="0"/>
      </font>
    </dxf>
    <dxf>
      <font>
        <color theme="0"/>
      </font>
    </dxf>
    <dxf>
      <font>
        <color theme="0"/>
      </font>
    </dxf>
    <dxf>
      <font>
        <color theme="0"/>
      </font>
    </dxf>
    <dxf>
      <font>
        <color theme="0"/>
      </font>
    </dxf>
    <dxf>
      <font>
        <color theme="0"/>
      </font>
    </dxf>
    <dxf>
      <font>
        <color theme="0"/>
      </font>
    </dxf>
    <dxf>
      <font>
        <color theme="0"/>
      </font>
    </dxf>
    <dxf>
      <font>
        <color rgb="FF9C0006"/>
      </font>
      <fill>
        <patternFill>
          <bgColor rgb="FFFFC7CE"/>
        </patternFill>
      </fill>
    </dxf>
    <dxf>
      <font>
        <color auto="1"/>
      </font>
    </dxf>
    <dxf>
      <font>
        <color auto="1"/>
      </font>
    </dxf>
    <dxf>
      <fill>
        <patternFill>
          <bgColor rgb="FFFFC7CE"/>
        </patternFill>
      </fill>
    </dxf>
    <dxf>
      <font>
        <color auto="1"/>
      </font>
      <fill>
        <patternFill patternType="none">
          <bgColor auto="1"/>
        </patternFill>
      </fill>
    </dxf>
    <dxf>
      <fill>
        <patternFill>
          <bgColor rgb="FFFFC7CE"/>
        </patternFill>
      </fill>
    </dxf>
    <dxf>
      <fill>
        <patternFill>
          <bgColor rgb="FFFFC7CE"/>
        </patternFill>
      </fill>
    </dxf>
    <dxf>
      <font>
        <color auto="1"/>
      </font>
      <fill>
        <patternFill patternType="none">
          <bgColor auto="1"/>
        </patternFill>
      </fill>
    </dxf>
    <dxf>
      <fill>
        <patternFill patternType="solid"/>
      </fill>
    </dxf>
    <dxf>
      <fill>
        <patternFill>
          <bgColor rgb="FFFFC7CE"/>
        </patternFill>
      </fill>
    </dxf>
    <dxf>
      <font>
        <color auto="1"/>
      </font>
      <fill>
        <patternFill patternType="solid">
          <bgColor auto="1"/>
        </patternFill>
      </fill>
    </dxf>
    <dxf>
      <fill>
        <patternFill patternType="solid"/>
      </fill>
    </dxf>
    <dxf>
      <fill>
        <patternFill>
          <bgColor rgb="FFFFC7CE"/>
        </patternFill>
      </fill>
    </dxf>
    <dxf>
      <font>
        <color auto="1"/>
      </font>
      <fill>
        <patternFill patternType="solid"/>
      </fill>
    </dxf>
    <dxf>
      <fill>
        <patternFill patternType="solid"/>
      </fill>
    </dxf>
    <dxf>
      <font>
        <color auto="1"/>
      </font>
      <fill>
        <patternFill patternType="solid"/>
      </fill>
    </dxf>
    <dxf>
      <fill>
        <patternFill patternType="solid"/>
      </fill>
    </dxf>
    <dxf>
      <fill>
        <patternFill>
          <bgColor rgb="FFFFC7CE"/>
        </patternFill>
      </fill>
    </dxf>
    <dxf>
      <fill>
        <patternFill patternType="solid"/>
      </fill>
    </dxf>
    <dxf>
      <fill>
        <patternFill>
          <bgColor rgb="FFFFC7CE"/>
        </patternFill>
      </fill>
    </dxf>
    <dxf>
      <fill>
        <patternFill patternType="none">
          <bgColor auto="1"/>
        </patternFill>
      </fill>
    </dxf>
    <dxf>
      <fill>
        <patternFill patternType="solid"/>
      </fill>
    </dxf>
    <dxf>
      <fill>
        <patternFill>
          <bgColor rgb="FFFFC7CE"/>
        </patternFill>
      </fill>
    </dxf>
    <dxf>
      <fill>
        <patternFill>
          <bgColor rgb="FFFFC7CE"/>
        </patternFill>
      </fill>
    </dxf>
    <dxf>
      <font>
        <color auto="1"/>
      </font>
      <fill>
        <patternFill patternType="none">
          <bgColor auto="1"/>
        </patternFill>
      </fill>
    </dxf>
    <dxf>
      <fill>
        <patternFill>
          <bgColor rgb="FFFFC7CE"/>
        </patternFill>
      </fill>
    </dxf>
    <dxf>
      <fill>
        <patternFill>
          <bgColor rgb="FFFFC7CE"/>
        </patternFill>
      </fill>
    </dxf>
    <dxf>
      <font>
        <color auto="1"/>
      </font>
      <fill>
        <patternFill patternType="none">
          <bgColor auto="1"/>
        </patternFill>
      </fill>
    </dxf>
    <dxf>
      <fill>
        <patternFill>
          <bgColor rgb="FFFFC7CE"/>
        </patternFill>
      </fill>
    </dxf>
    <dxf>
      <fill>
        <patternFill patternType="none">
          <bgColor auto="1"/>
        </patternFill>
      </fill>
    </dxf>
    <dxf>
      <fill>
        <patternFill patternType="solid"/>
      </fill>
    </dxf>
    <dxf>
      <fill>
        <patternFill>
          <bgColor rgb="FFFFC7CE"/>
        </patternFill>
      </fill>
    </dxf>
    <dxf>
      <fill>
        <patternFill>
          <fgColor auto="1"/>
        </patternFill>
      </fill>
    </dxf>
    <dxf>
      <fill>
        <patternFill patternType="solid"/>
      </fill>
    </dxf>
    <dxf>
      <fill>
        <patternFill>
          <bgColor rgb="FFFFC7CE"/>
        </patternFill>
      </fill>
    </dxf>
    <dxf>
      <fill>
        <patternFill>
          <fgColor auto="1"/>
        </patternFill>
      </fill>
    </dxf>
    <dxf>
      <fill>
        <patternFill patternType="solid"/>
      </fill>
    </dxf>
    <dxf>
      <fill>
        <patternFill>
          <bgColor rgb="FFFFC7CE"/>
        </patternFill>
      </fill>
    </dxf>
    <dxf>
      <fill>
        <patternFill>
          <fgColor auto="1"/>
        </patternFill>
      </fill>
    </dxf>
    <dxf>
      <fill>
        <patternFill patternType="solid"/>
      </fill>
    </dxf>
    <dxf>
      <fill>
        <patternFill patternType="none">
          <bgColor auto="1"/>
        </patternFill>
      </fill>
    </dxf>
    <dxf>
      <fill>
        <patternFill patternType="solid"/>
      </fill>
    </dxf>
    <dxf>
      <fill>
        <patternFill>
          <bgColor rgb="FFFFC7CE"/>
        </patternFill>
      </fill>
    </dxf>
    <dxf>
      <fill>
        <patternFill patternType="none">
          <bgColor auto="1"/>
        </patternFill>
      </fill>
    </dxf>
    <dxf>
      <fill>
        <patternFill patternType="solid"/>
      </fill>
    </dxf>
    <dxf>
      <fill>
        <patternFill>
          <bgColor rgb="FFFFC7CE"/>
        </patternFill>
      </fill>
    </dxf>
    <dxf>
      <font>
        <color auto="1"/>
      </font>
      <fill>
        <patternFill patternType="none">
          <bgColor auto="1"/>
        </patternFill>
      </fill>
    </dxf>
    <dxf>
      <fill>
        <patternFill>
          <bgColor rgb="FFFFC7CE"/>
        </patternFill>
      </fill>
    </dxf>
    <dxf>
      <fill>
        <patternFill>
          <bgColor rgb="FFFFC7CE"/>
        </patternFill>
      </fill>
    </dxf>
    <dxf>
      <fill>
        <patternFill patternType="solid"/>
      </fill>
    </dxf>
    <dxf>
      <fill>
        <patternFill>
          <bgColor rgb="FFFFC7CE"/>
        </patternFill>
      </fill>
    </dxf>
    <dxf>
      <fill>
        <patternFill patternType="solid"/>
      </fill>
    </dxf>
    <dxf>
      <fill>
        <patternFill>
          <bgColor rgb="FFFFC7CE"/>
        </patternFill>
      </fill>
    </dxf>
    <dxf>
      <fill>
        <patternFill patternType="solid"/>
      </fill>
    </dxf>
    <dxf>
      <fill>
        <patternFill>
          <bgColor rgb="FFFFC7CE"/>
        </patternFill>
      </fill>
    </dxf>
    <dxf>
      <fill>
        <patternFill patternType="solid"/>
      </fill>
    </dxf>
    <dxf>
      <fill>
        <patternFill>
          <bgColor rgb="FFFFC7CE"/>
        </patternFill>
      </fill>
    </dxf>
    <dxf>
      <fill>
        <patternFill patternType="solid"/>
      </fill>
    </dxf>
    <dxf>
      <fill>
        <patternFill>
          <bgColor rgb="FFFFC7CE"/>
        </patternFill>
      </fill>
    </dxf>
    <dxf>
      <fill>
        <patternFill patternType="solid"/>
      </fill>
    </dxf>
    <dxf>
      <fill>
        <patternFill>
          <bgColor rgb="FFFFC7CE"/>
        </patternFill>
      </fill>
    </dxf>
    <dxf>
      <fill>
        <patternFill patternType="solid"/>
      </fill>
    </dxf>
    <dxf>
      <fill>
        <patternFill>
          <bgColor rgb="FFFFC7CE"/>
        </patternFill>
      </fill>
    </dxf>
    <dxf>
      <fill>
        <patternFill patternType="solid"/>
      </fill>
    </dxf>
    <dxf>
      <fill>
        <patternFill>
          <bgColor rgb="FFFFC7CE"/>
        </patternFill>
      </fill>
    </dxf>
    <dxf>
      <fill>
        <patternFill patternType="solid"/>
      </fill>
    </dxf>
    <dxf>
      <fill>
        <patternFill>
          <bgColor rgb="FFFFC7CE"/>
        </patternFill>
      </fill>
    </dxf>
    <dxf>
      <fill>
        <patternFill patternType="solid"/>
      </fill>
    </dxf>
    <dxf>
      <fill>
        <patternFill>
          <bgColor rgb="FFFFC7CE"/>
        </patternFill>
      </fill>
    </dxf>
    <dxf>
      <fill>
        <patternFill patternType="solid"/>
      </fill>
    </dxf>
    <dxf>
      <fill>
        <patternFill>
          <bgColor rgb="FFFFC7CE"/>
        </patternFill>
      </fill>
    </dxf>
    <dxf>
      <fill>
        <patternFill patternType="solid"/>
      </fill>
    </dxf>
    <dxf>
      <fill>
        <patternFill>
          <bgColor rgb="FFFFC7CE"/>
        </patternFill>
      </fill>
    </dxf>
    <dxf>
      <fill>
        <patternFill>
          <fgColor auto="1"/>
        </patternFill>
      </fill>
    </dxf>
    <dxf>
      <fill>
        <patternFill>
          <bgColor rgb="FFFFC7CE"/>
        </patternFill>
      </fill>
    </dxf>
    <dxf>
      <fill>
        <patternFill>
          <fgColor auto="1"/>
        </patternFill>
      </fill>
    </dxf>
    <dxf>
      <fill>
        <patternFill>
          <bgColor rgb="FFFFC7CE"/>
        </patternFill>
      </fill>
    </dxf>
    <dxf>
      <fill>
        <patternFill>
          <fgColor auto="1"/>
        </patternFill>
      </fill>
    </dxf>
    <dxf>
      <fill>
        <patternFill>
          <bgColor rgb="FFFFC7CE"/>
        </patternFill>
      </fill>
    </dxf>
    <dxf>
      <fill>
        <patternFill patternType="none">
          <bgColor auto="1"/>
        </patternFill>
      </fill>
    </dxf>
    <dxf>
      <fill>
        <patternFill patternType="none">
          <bgColor auto="1"/>
        </patternFill>
      </fill>
    </dxf>
    <dxf>
      <fill>
        <patternFill>
          <bgColor rgb="FFFFC7CE"/>
        </patternFill>
      </fill>
    </dxf>
    <dxf>
      <fill>
        <patternFill patternType="none">
          <bgColor auto="1"/>
        </patternFill>
      </fill>
    </dxf>
    <dxf>
      <fill>
        <patternFill>
          <bgColor rgb="FFFFC7CE"/>
        </patternFill>
      </fill>
    </dxf>
    <dxf>
      <fill>
        <patternFill patternType="none">
          <bgColor auto="1"/>
        </patternFill>
      </fill>
    </dxf>
    <dxf>
      <fill>
        <patternFill>
          <bgColor rgb="FFFFC7CE"/>
        </patternFill>
      </fill>
    </dxf>
    <dxf>
      <fill>
        <patternFill>
          <fgColor auto="1"/>
        </patternFill>
      </fill>
    </dxf>
    <dxf>
      <fill>
        <patternFill>
          <bgColor rgb="FFFFC7CE"/>
        </patternFill>
      </fill>
    </dxf>
    <dxf>
      <fill>
        <patternFill>
          <fgColor auto="1"/>
        </patternFill>
      </fill>
    </dxf>
    <dxf>
      <fill>
        <patternFill>
          <bgColor rgb="FFFFC7CE"/>
        </patternFill>
      </fill>
    </dxf>
    <dxf>
      <fill>
        <patternFill>
          <fgColor auto="1"/>
        </patternFill>
      </fill>
    </dxf>
    <dxf>
      <fill>
        <patternFill patternType="none">
          <bgColor auto="1"/>
        </patternFill>
      </fill>
    </dxf>
    <dxf>
      <fill>
        <patternFill>
          <bgColor rgb="FFFFC7CE"/>
        </patternFill>
      </fill>
    </dxf>
    <dxf>
      <fill>
        <patternFill patternType="none">
          <bgColor auto="1"/>
        </patternFill>
      </fill>
    </dxf>
    <dxf>
      <fill>
        <patternFill>
          <bgColor rgb="FFFFC7CE"/>
        </patternFill>
      </fill>
    </dxf>
    <dxf>
      <fill>
        <patternFill patternType="none">
          <bgColor auto="1"/>
        </patternFill>
      </fill>
    </dxf>
    <dxf>
      <fill>
        <patternFill>
          <bgColor rgb="FFFFC7CE"/>
        </patternFill>
      </fill>
    </dxf>
    <dxf>
      <fill>
        <patternFill>
          <fgColor auto="1"/>
        </patternFill>
      </fill>
    </dxf>
    <dxf>
      <fill>
        <patternFill>
          <bgColor rgb="FFFFC7CE"/>
        </patternFill>
      </fill>
    </dxf>
    <dxf>
      <fill>
        <patternFill>
          <fgColor auto="1"/>
        </patternFill>
      </fill>
    </dxf>
    <dxf>
      <fill>
        <patternFill>
          <bgColor rgb="FFFFC7CE"/>
        </patternFill>
      </fill>
    </dxf>
    <dxf>
      <fill>
        <patternFill>
          <fgColor auto="1"/>
        </patternFill>
      </fill>
    </dxf>
    <dxf>
      <fill>
        <patternFill patternType="none">
          <bgColor auto="1"/>
        </patternFill>
      </fill>
    </dxf>
    <dxf>
      <fill>
        <patternFill>
          <bgColor rgb="FFFFC7CE"/>
        </patternFill>
      </fill>
    </dxf>
    <dxf>
      <fill>
        <patternFill patternType="none">
          <bgColor auto="1"/>
        </patternFill>
      </fill>
    </dxf>
    <dxf>
      <fill>
        <patternFill>
          <bgColor rgb="FFFFC7CE"/>
        </patternFill>
      </fill>
    </dxf>
    <dxf>
      <fill>
        <patternFill patternType="none">
          <bgColor auto="1"/>
        </patternFill>
      </fill>
    </dxf>
    <dxf>
      <fill>
        <patternFill>
          <bgColor rgb="FFFFC7CE"/>
        </patternFill>
      </fill>
    </dxf>
    <dxf>
      <fill>
        <patternFill>
          <fgColor auto="1"/>
        </patternFill>
      </fill>
    </dxf>
    <dxf>
      <fill>
        <patternFill>
          <bgColor rgb="FFFFC7CE"/>
        </patternFill>
      </fill>
    </dxf>
    <dxf>
      <fill>
        <patternFill>
          <fgColor auto="1"/>
        </patternFill>
      </fill>
    </dxf>
    <dxf>
      <fill>
        <patternFill>
          <bgColor rgb="FFFFC7CE"/>
        </patternFill>
      </fill>
    </dxf>
    <dxf>
      <fill>
        <patternFill>
          <fgColor auto="1"/>
        </patternFill>
      </fill>
    </dxf>
    <dxf>
      <fill>
        <patternFill patternType="none">
          <bgColor auto="1"/>
        </patternFill>
      </fill>
    </dxf>
    <dxf>
      <fill>
        <patternFill>
          <bgColor rgb="FFFFC7CE"/>
        </patternFill>
      </fill>
    </dxf>
    <dxf>
      <font>
        <color auto="1"/>
      </font>
      <fill>
        <patternFill patternType="none">
          <bgColor auto="1"/>
        </patternFill>
      </fill>
    </dxf>
    <dxf>
      <fill>
        <patternFill>
          <bgColor rgb="FFFFC7CE"/>
        </patternFill>
      </fill>
    </dxf>
    <dxf>
      <font>
        <color auto="1"/>
      </font>
      <fill>
        <patternFill patternType="none">
          <bgColor auto="1"/>
        </patternFill>
      </fill>
    </dxf>
    <dxf>
      <fill>
        <patternFill>
          <bgColor rgb="FFFFC7CE"/>
        </patternFill>
      </fill>
    </dxf>
    <dxf>
      <font>
        <color theme="1"/>
      </font>
      <fill>
        <patternFill patternType="none">
          <bgColor auto="1"/>
        </patternFill>
      </fill>
    </dxf>
    <dxf>
      <fill>
        <patternFill>
          <bgColor rgb="FFFFC7CE"/>
        </patternFill>
      </fill>
    </dxf>
    <dxf>
      <fill>
        <patternFill>
          <bgColor rgb="FFFFC7CE"/>
        </patternFill>
      </fill>
    </dxf>
    <dxf>
      <fill>
        <patternFill>
          <bgColor rgb="FFFFC7CE"/>
        </patternFill>
      </fill>
    </dxf>
    <dxf>
      <font>
        <color auto="1"/>
      </font>
      <fill>
        <patternFill patternType="none">
          <bgColor auto="1"/>
        </patternFill>
      </fill>
    </dxf>
    <dxf>
      <fill>
        <patternFill>
          <bgColor rgb="FFFFC7CE"/>
        </patternFill>
      </fill>
    </dxf>
    <dxf>
      <fill>
        <patternFill patternType="none">
          <bgColor auto="1"/>
        </patternFill>
      </fill>
    </dxf>
    <dxf>
      <fill>
        <patternFill>
          <bgColor rgb="FFFFC7CE"/>
        </patternFill>
      </fill>
    </dxf>
    <dxf>
      <fill>
        <patternFill>
          <fgColor auto="1"/>
        </patternFill>
      </fill>
    </dxf>
    <dxf>
      <fill>
        <patternFill>
          <bgColor rgb="FFFFC7CE"/>
        </patternFill>
      </fill>
    </dxf>
    <dxf>
      <fill>
        <patternFill>
          <fgColor auto="1"/>
        </patternFill>
      </fill>
    </dxf>
    <dxf>
      <fill>
        <patternFill patternType="none">
          <fgColor auto="1"/>
          <bgColor auto="1"/>
        </patternFill>
      </fill>
    </dxf>
    <dxf>
      <fill>
        <patternFill patternType="none">
          <bgColor auto="1"/>
        </patternFill>
      </fill>
    </dxf>
    <dxf>
      <fill>
        <patternFill>
          <bgColor rgb="FFFFC7CE"/>
        </patternFill>
      </fill>
    </dxf>
    <dxf>
      <font>
        <color auto="1"/>
      </font>
      <fill>
        <patternFill patternType="none">
          <bgColor auto="1"/>
        </patternFill>
      </fill>
    </dxf>
    <dxf>
      <fill>
        <patternFill>
          <bgColor rgb="FFFFC7CE"/>
        </patternFill>
      </fill>
    </dxf>
    <dxf>
      <fill>
        <patternFill>
          <fgColor auto="1"/>
        </patternFill>
      </fill>
    </dxf>
    <dxf>
      <fill>
        <patternFill>
          <bgColor rgb="FFFFC7CE"/>
        </patternFill>
      </fill>
    </dxf>
    <dxf>
      <font>
        <color auto="1"/>
      </font>
      <fill>
        <patternFill patternType="none">
          <bgColor auto="1"/>
        </patternFill>
      </fill>
    </dxf>
    <dxf>
      <font>
        <color rgb="FF9C0006"/>
      </font>
      <fill>
        <patternFill>
          <bgColor rgb="FFFFC7CE"/>
        </patternFill>
      </fill>
    </dxf>
    <dxf>
      <font>
        <color theme="1"/>
      </font>
      <fill>
        <patternFill patternType="none">
          <bgColor auto="1"/>
        </patternFill>
      </fill>
    </dxf>
    <dxf>
      <fill>
        <patternFill>
          <bgColor rgb="FFFFC7CE"/>
        </patternFill>
      </fill>
    </dxf>
    <dxf>
      <fill>
        <patternFill>
          <bgColor rgb="FFFFC7CE"/>
        </patternFill>
      </fill>
    </dxf>
    <dxf>
      <fill>
        <patternFill>
          <bgColor rgb="FFFFC7CE"/>
        </patternFill>
      </fill>
    </dxf>
    <dxf>
      <fill>
        <patternFill>
          <bgColor rgb="FFFFC7CE"/>
        </patternFill>
      </fill>
    </dxf>
    <dxf>
      <fill>
        <patternFill>
          <bgColor rgb="FFFFC7CE"/>
        </patternFill>
      </fill>
    </dxf>
    <dxf>
      <fill>
        <patternFill>
          <bgColor rgb="FFFFC7CE"/>
        </patternFill>
      </fill>
    </dxf>
    <dxf>
      <fill>
        <patternFill>
          <bgColor rgb="FFFFC7CE"/>
        </patternFill>
      </fill>
    </dxf>
    <dxf>
      <fill>
        <patternFill>
          <bgColor rgb="FFFFC7CE"/>
        </patternFill>
      </fill>
    </dxf>
    <dxf>
      <fill>
        <patternFill>
          <fgColor auto="1"/>
        </patternFill>
      </fill>
    </dxf>
    <dxf>
      <font>
        <color auto="1"/>
      </font>
      <fill>
        <patternFill patternType="none">
          <bgColor auto="1"/>
        </patternFill>
      </fill>
    </dxf>
    <dxf>
      <fill>
        <patternFill>
          <bgColor rgb="FFFFC7CE"/>
        </patternFill>
      </fill>
    </dxf>
    <dxf>
      <font>
        <color theme="1"/>
      </font>
      <fill>
        <patternFill patternType="none">
          <bgColor auto="1"/>
        </patternFill>
      </fill>
    </dxf>
    <dxf>
      <font>
        <color theme="0"/>
      </font>
      <fill>
        <patternFill>
          <fgColor theme="0"/>
        </patternFill>
      </fill>
    </dxf>
    <dxf>
      <fill>
        <patternFill>
          <bgColor rgb="FFFFC7CE"/>
        </patternFill>
      </fill>
    </dxf>
    <dxf>
      <font>
        <color auto="1"/>
      </font>
      <fill>
        <patternFill patternType="none">
          <bgColor auto="1"/>
        </patternFill>
      </fill>
    </dxf>
    <dxf>
      <font>
        <color rgb="FF9C0006"/>
      </font>
      <fill>
        <patternFill>
          <bgColor rgb="FFFFC7CE"/>
        </patternFill>
      </fill>
    </dxf>
    <dxf>
      <font>
        <color theme="1"/>
      </font>
      <fill>
        <patternFill patternType="none">
          <bgColor auto="1"/>
        </patternFill>
      </fill>
    </dxf>
    <dxf>
      <fill>
        <patternFill>
          <bgColor rgb="FFFFC7CE"/>
        </patternFill>
      </fill>
    </dxf>
    <dxf>
      <fill>
        <patternFill>
          <bgColor rgb="FFFFC7CE"/>
        </patternFill>
      </fill>
    </dxf>
    <dxf>
      <fill>
        <patternFill>
          <fgColor auto="1"/>
        </patternFill>
      </fill>
    </dxf>
    <dxf>
      <fill>
        <patternFill>
          <bgColor rgb="FFFFC7CE"/>
        </patternFill>
      </fill>
    </dxf>
    <dxf>
      <fill>
        <patternFill>
          <fgColor auto="1"/>
        </patternFill>
      </fill>
    </dxf>
    <dxf>
      <fill>
        <patternFill>
          <bgColor rgb="FFFFC7CE"/>
        </patternFill>
      </fill>
    </dxf>
    <dxf>
      <fill>
        <patternFill>
          <fgColor auto="1"/>
        </patternFill>
      </fill>
    </dxf>
    <dxf>
      <fill>
        <patternFill>
          <bgColor rgb="FFFFC7CE"/>
        </patternFill>
      </fill>
    </dxf>
    <dxf>
      <fill>
        <patternFill patternType="solid"/>
      </fill>
    </dxf>
    <dxf>
      <fill>
        <patternFill>
          <bgColor rgb="FFFFC7CE"/>
        </patternFill>
      </fill>
    </dxf>
    <dxf>
      <fill>
        <patternFill>
          <fgColor auto="1"/>
        </patternFill>
      </fill>
    </dxf>
    <dxf>
      <fill>
        <patternFill>
          <bgColor rgb="FFFFC7CE"/>
        </patternFill>
      </fill>
    </dxf>
    <dxf>
      <fill>
        <patternFill>
          <fgColor auto="1"/>
        </patternFill>
      </fill>
    </dxf>
    <dxf>
      <fill>
        <patternFill>
          <bgColor rgb="FFFFC7CE"/>
        </patternFill>
      </fill>
    </dxf>
    <dxf>
      <font>
        <color auto="1"/>
      </font>
      <fill>
        <patternFill patternType="none">
          <bgColor auto="1"/>
        </patternFill>
      </fill>
    </dxf>
    <dxf>
      <fill>
        <patternFill>
          <bgColor rgb="FFFFC7CE"/>
        </patternFill>
      </fill>
    </dxf>
    <dxf>
      <fill>
        <patternFill>
          <bgColor rgb="FFFFC7CE"/>
        </patternFill>
      </fill>
    </dxf>
    <dxf>
      <fill>
        <patternFill>
          <bgColor rgb="FFFFC7CE"/>
        </patternFill>
      </fill>
    </dxf>
    <dxf>
      <fill>
        <patternFill>
          <bgColor rgb="FFFFC7CE"/>
        </patternFill>
      </fill>
    </dxf>
    <dxf>
      <fill>
        <patternFill patternType="solid"/>
      </fill>
    </dxf>
    <dxf>
      <fill>
        <patternFill>
          <bgColor rgb="FFFFC7CE"/>
        </patternFill>
      </fill>
    </dxf>
    <dxf>
      <fill>
        <patternFill>
          <bgColor rgb="FFFFC7CE"/>
        </patternFill>
      </fill>
    </dxf>
    <dxf>
      <fill>
        <patternFill>
          <bgColor rgb="FFFFC7CE"/>
        </patternFill>
      </fill>
    </dxf>
    <dxf>
      <font>
        <color auto="1"/>
      </font>
      <fill>
        <patternFill patternType="none">
          <bgColor auto="1"/>
        </patternFill>
      </fill>
    </dxf>
    <dxf>
      <fill>
        <patternFill>
          <bgColor rgb="FFFFC7CE"/>
        </patternFill>
      </fill>
    </dxf>
    <dxf>
      <font>
        <color theme="1"/>
      </font>
      <fill>
        <patternFill patternType="none">
          <bgColor auto="1"/>
        </patternFill>
      </fill>
    </dxf>
    <dxf>
      <fill>
        <patternFill>
          <bgColor rgb="FFFFC7CE"/>
        </patternFill>
      </fill>
    </dxf>
    <dxf>
      <fill>
        <patternFill>
          <bgColor rgb="FFFFC7CE"/>
        </patternFill>
      </fill>
    </dxf>
    <dxf>
      <fill>
        <patternFill>
          <fgColor auto="1"/>
        </patternFill>
      </fill>
    </dxf>
    <dxf>
      <fill>
        <patternFill>
          <bgColor rgb="FFFFC7CE"/>
        </patternFill>
      </fill>
    </dxf>
    <dxf>
      <fill>
        <patternFill>
          <bgColor rgb="FFFFC7CE"/>
        </patternFill>
      </fill>
    </dxf>
    <dxf>
      <font>
        <color theme="1"/>
      </font>
      <fill>
        <patternFill patternType="none">
          <bgColor auto="1"/>
        </patternFill>
      </fill>
    </dxf>
    <dxf>
      <fill>
        <patternFill>
          <bgColor rgb="FFFFC7CE"/>
        </patternFill>
      </fill>
    </dxf>
    <dxf>
      <fill>
        <patternFill>
          <fgColor auto="1"/>
        </patternFill>
      </fill>
    </dxf>
    <dxf>
      <fill>
        <patternFill>
          <bgColor rgb="FFFFC7CE"/>
        </patternFill>
      </fill>
    </dxf>
    <dxf>
      <fill>
        <patternFill>
          <bgColor rgb="FFFFC7CE"/>
        </patternFill>
      </fill>
    </dxf>
    <dxf>
      <fill>
        <patternFill>
          <bgColor rgb="FFFFC7CE"/>
        </patternFill>
      </fill>
    </dxf>
    <dxf>
      <fill>
        <patternFill>
          <bgColor rgb="FFFFC7CE"/>
        </patternFill>
      </fill>
    </dxf>
    <dxf>
      <fill>
        <patternFill>
          <bgColor rgb="FFFFC7CE"/>
        </patternFill>
      </fill>
    </dxf>
    <dxf>
      <fill>
        <patternFill>
          <bgColor rgb="FFFFC7CE"/>
        </patternFill>
      </fill>
    </dxf>
    <dxf>
      <fill>
        <patternFill patternType="solid"/>
      </fill>
    </dxf>
    <dxf>
      <fill>
        <patternFill>
          <bgColor rgb="FFFFC7CE"/>
        </patternFill>
      </fill>
    </dxf>
    <dxf>
      <fill>
        <patternFill>
          <bgColor rgb="FFFFC7CE"/>
        </patternFill>
      </fill>
    </dxf>
    <dxf>
      <font>
        <color auto="1"/>
      </font>
      <fill>
        <patternFill patternType="none">
          <bgColor auto="1"/>
        </patternFill>
      </fill>
    </dxf>
    <dxf>
      <fill>
        <patternFill>
          <bgColor rgb="FFFFC7CE"/>
        </patternFill>
      </fill>
    </dxf>
    <dxf>
      <fill>
        <patternFill>
          <bgColor rgb="FFFFC7CE"/>
        </patternFill>
      </fill>
    </dxf>
    <dxf>
      <fill>
        <patternFill>
          <bgColor rgb="FFFFC7CE"/>
        </patternFill>
      </fill>
    </dxf>
    <dxf>
      <fill>
        <patternFill>
          <bgColor rgb="FFFFC7CE"/>
        </patternFill>
      </fill>
    </dxf>
    <dxf>
      <fill>
        <patternFill>
          <bgColor rgb="FFFFC7CE"/>
        </patternFill>
      </fill>
    </dxf>
    <dxf>
      <fill>
        <patternFill>
          <bgColor rgb="FFFFC7CE"/>
        </patternFill>
      </fill>
    </dxf>
    <dxf>
      <fill>
        <patternFill>
          <bgColor rgb="FFFFC7CE"/>
        </patternFill>
      </fill>
    </dxf>
    <dxf>
      <fill>
        <patternFill patternType="solid"/>
      </fill>
    </dxf>
    <dxf>
      <fill>
        <patternFill>
          <bgColor rgb="FFFFC7CE"/>
        </patternFill>
      </fill>
    </dxf>
    <dxf>
      <font>
        <color auto="1"/>
      </font>
      <fill>
        <patternFill patternType="none">
          <bgColor auto="1"/>
        </patternFill>
      </fill>
    </dxf>
    <dxf>
      <fill>
        <patternFill>
          <bgColor rgb="FFFFC7CE"/>
        </patternFill>
      </fill>
    </dxf>
    <dxf>
      <fill>
        <patternFill>
          <bgColor rgb="FFFFC7CE"/>
        </patternFill>
      </fill>
    </dxf>
    <dxf>
      <fill>
        <patternFill patternType="solid"/>
      </fill>
    </dxf>
    <dxf>
      <fill>
        <patternFill>
          <bgColor rgb="FFFFC7CE"/>
        </patternFill>
      </fill>
    </dxf>
    <dxf>
      <font>
        <color theme="1"/>
      </font>
      <fill>
        <patternFill patternType="none">
          <bgColor auto="1"/>
        </patternFill>
      </fill>
    </dxf>
    <dxf>
      <font>
        <color auto="1"/>
      </font>
      <fill>
        <patternFill patternType="none">
          <bgColor auto="1"/>
        </patternFill>
      </fill>
    </dxf>
    <dxf>
      <fill>
        <patternFill>
          <bgColor rgb="FFFFC7CE"/>
        </patternFill>
      </fill>
    </dxf>
    <dxf>
      <fill>
        <patternFill>
          <bgColor rgb="FFFFC7CE"/>
        </patternFill>
      </fill>
    </dxf>
    <dxf>
      <fill>
        <patternFill patternType="solid"/>
      </fill>
    </dxf>
    <dxf>
      <fill>
        <patternFill>
          <bgColor rgb="FFFFC7CE"/>
        </patternFill>
      </fill>
    </dxf>
    <dxf>
      <fill>
        <patternFill>
          <bgColor rgb="FFFFC7CE"/>
        </patternFill>
      </fill>
    </dxf>
    <dxf>
      <fill>
        <patternFill>
          <bgColor rgb="FFFFC7CE"/>
        </patternFill>
      </fill>
    </dxf>
    <dxf>
      <fill>
        <patternFill>
          <bgColor rgb="FFFFC7CE"/>
        </patternFill>
      </fill>
    </dxf>
    <dxf>
      <fill>
        <patternFill>
          <bgColor rgb="FFFFC7CE"/>
        </patternFill>
      </fill>
    </dxf>
    <dxf>
      <fill>
        <patternFill patternType="solid"/>
      </fill>
    </dxf>
    <dxf>
      <fill>
        <patternFill>
          <bgColor rgb="FFFFC7CE"/>
        </patternFill>
      </fill>
    </dxf>
    <dxf>
      <fill>
        <patternFill>
          <bgColor rgb="FFFFC7CE"/>
        </patternFill>
      </fill>
    </dxf>
    <dxf>
      <font>
        <color auto="1"/>
      </font>
      <fill>
        <patternFill patternType="none">
          <bgColor auto="1"/>
        </patternFill>
      </fill>
    </dxf>
    <dxf>
      <fill>
        <patternFill>
          <bgColor rgb="FFFFC7CE"/>
        </patternFill>
      </fill>
    </dxf>
    <dxf>
      <font>
        <color theme="1"/>
      </font>
      <fill>
        <patternFill patternType="none">
          <bgColor auto="1"/>
        </patternFill>
      </fill>
    </dxf>
    <dxf>
      <fill>
        <patternFill>
          <bgColor rgb="FFFFC7CE"/>
        </patternFill>
      </fill>
    </dxf>
    <dxf>
      <fill>
        <patternFill>
          <bgColor rgb="FFFFC7CE"/>
        </patternFill>
      </fill>
    </dxf>
    <dxf>
      <fill>
        <patternFill>
          <bgColor rgb="FFFFC7CE"/>
        </patternFill>
      </fill>
    </dxf>
    <dxf>
      <fill>
        <patternFill>
          <bgColor rgb="FFFFC7CE"/>
        </patternFill>
      </fill>
    </dxf>
    <dxf>
      <fill>
        <patternFill patternType="solid"/>
      </fill>
    </dxf>
    <dxf>
      <fill>
        <patternFill>
          <bgColor rgb="FFFFC7CE"/>
        </patternFill>
      </fill>
    </dxf>
    <dxf>
      <fill>
        <patternFill patternType="solid"/>
      </fill>
    </dxf>
    <dxf>
      <fill>
        <patternFill>
          <bgColor rgb="FFFFC7CE"/>
        </patternFill>
      </fill>
    </dxf>
    <dxf>
      <fill>
        <patternFill patternType="solid"/>
      </fill>
    </dxf>
    <dxf>
      <fill>
        <patternFill>
          <bgColor rgb="FFFFC7CE"/>
        </patternFill>
      </fill>
    </dxf>
    <dxf>
      <fill>
        <patternFill patternType="solid"/>
      </fill>
    </dxf>
    <dxf>
      <fill>
        <patternFill>
          <bgColor rgb="FFFFC7CE"/>
        </patternFill>
      </fill>
    </dxf>
    <dxf>
      <fill>
        <patternFill patternType="solid"/>
      </fill>
    </dxf>
    <dxf>
      <fill>
        <patternFill>
          <bgColor rgb="FFFFC7CE"/>
        </patternFill>
      </fill>
    </dxf>
    <dxf>
      <font>
        <color auto="1"/>
      </font>
      <fill>
        <patternFill patternType="none">
          <bgColor auto="1"/>
        </patternFill>
      </fill>
    </dxf>
    <dxf>
      <fill>
        <patternFill>
          <bgColor rgb="FFFFC7CE"/>
        </patternFill>
      </fill>
    </dxf>
    <dxf>
      <font>
        <color auto="1"/>
      </font>
      <fill>
        <patternFill patternType="none">
          <bgColor auto="1"/>
        </patternFill>
      </fill>
    </dxf>
    <dxf>
      <fill>
        <patternFill>
          <bgColor rgb="FFFFC7CE"/>
        </patternFill>
      </fill>
    </dxf>
    <dxf>
      <fill>
        <patternFill>
          <bgColor rgb="FFFFC7CE"/>
        </patternFill>
      </fill>
    </dxf>
    <dxf>
      <fill>
        <patternFill>
          <bgColor rgb="FFFFC7CE"/>
        </patternFill>
      </fill>
    </dxf>
    <dxf>
      <fill>
        <patternFill>
          <bgColor rgb="FFFFC7CE"/>
        </patternFill>
      </fill>
    </dxf>
    <dxf>
      <font>
        <color auto="1"/>
      </font>
      <fill>
        <patternFill patternType="none">
          <bgColor auto="1"/>
        </patternFill>
      </fill>
    </dxf>
    <dxf>
      <font>
        <color rgb="FF9C0006"/>
      </font>
      <fill>
        <patternFill>
          <bgColor rgb="FFFFC7CE"/>
        </patternFill>
      </fill>
    </dxf>
    <dxf>
      <font>
        <color rgb="FF006100"/>
      </font>
      <fill>
        <patternFill>
          <bgColor rgb="FFC6EFCE"/>
        </patternFill>
      </fill>
    </dxf>
    <dxf>
      <font>
        <color theme="1"/>
      </font>
      <fill>
        <patternFill patternType="none">
          <bgColor auto="1"/>
        </patternFill>
      </fill>
    </dxf>
    <dxf>
      <font>
        <color theme="1"/>
      </font>
      <fill>
        <patternFill patternType="none">
          <bgColor auto="1"/>
        </patternFill>
      </fill>
    </dxf>
  </dxfs>
  <tableStyles count="0" defaultTableStyle="TableStyleMedium9" defaultPivotStyle="PivotStyleLight16"/>
  <colors>
    <mruColors>
      <color rgb="FFC0C0C0"/>
      <color rgb="FF008F00"/>
      <color rgb="FFFEFFDE"/>
      <color rgb="FFFEFFD2"/>
      <color rgb="FFFEFFBF"/>
      <color rgb="FFFFFD78"/>
      <color rgb="FFF8FFDE"/>
      <color rgb="FFFFFF99"/>
      <color rgb="FFFF6699"/>
      <color rgb="FFCCFFFF"/>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sharedStrings" Target="sharedStrings.xml"/><Relationship Id="rId18" Type="http://schemas.openxmlformats.org/officeDocument/2006/relationships/customXml" Target="../customXml/item3.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styles" Target="styles.xml"/><Relationship Id="rId17" Type="http://schemas.openxmlformats.org/officeDocument/2006/relationships/customXml" Target="../customXml/item2.xml"/><Relationship Id="rId2" Type="http://schemas.openxmlformats.org/officeDocument/2006/relationships/worksheet" Target="worksheets/sheet2.xml"/><Relationship Id="rId16" Type="http://schemas.openxmlformats.org/officeDocument/2006/relationships/customXml" Target="../customXml/item1.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theme" Target="theme/theme1.xml"/><Relationship Id="rId5" Type="http://schemas.openxmlformats.org/officeDocument/2006/relationships/worksheet" Target="worksheets/sheet5.xml"/><Relationship Id="rId15" Type="http://schemas.openxmlformats.org/officeDocument/2006/relationships/calcChain" Target="calcChain.xml"/><Relationship Id="rId10" Type="http://schemas.openxmlformats.org/officeDocument/2006/relationships/worksheet" Target="worksheets/sheet10.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sheetMetadata" Target="metadata.xml"/></Relationships>
</file>

<file path=xl/ctrlProps/ctrlProp1.xml><?xml version="1.0" encoding="utf-8"?>
<formControlPr xmlns="http://schemas.microsoft.com/office/spreadsheetml/2009/9/main" objectType="Radio" firstButton="1" fmlaLink="参照リスト!$I$10" lockText="1" noThreeD="1"/>
</file>

<file path=xl/ctrlProps/ctrlProp2.xml><?xml version="1.0" encoding="utf-8"?>
<formControlPr xmlns="http://schemas.microsoft.com/office/spreadsheetml/2009/9/main" objectType="Radio" lockText="1" noThreeD="1"/>
</file>

<file path=xl/ctrlProps/ctrlProp3.xml><?xml version="1.0" encoding="utf-8"?>
<formControlPr xmlns="http://schemas.microsoft.com/office/spreadsheetml/2009/9/main" objectType="Radio" lockText="1" noThreeD="1"/>
</file>

<file path=xl/ctrlProps/ctrlProp4.xml><?xml version="1.0" encoding="utf-8"?>
<formControlPr xmlns="http://schemas.microsoft.com/office/spreadsheetml/2009/9/main" objectType="CheckBox" fmlaLink="参照リスト!$I$20" lockText="1" noThreeD="1"/>
</file>

<file path=xl/drawings/drawing1.xml><?xml version="1.0" encoding="utf-8"?>
<xdr:wsDr xmlns:xdr="http://schemas.openxmlformats.org/drawingml/2006/spreadsheetDrawing" xmlns:a="http://schemas.openxmlformats.org/drawingml/2006/main">
  <mc:AlternateContent xmlns:mc="http://schemas.openxmlformats.org/markup-compatibility/2006">
    <mc:Choice xmlns:a14="http://schemas.microsoft.com/office/drawing/2010/main" Requires="a14">
      <xdr:twoCellAnchor editAs="oneCell">
        <xdr:from>
          <xdr:col>15</xdr:col>
          <xdr:colOff>38100</xdr:colOff>
          <xdr:row>28</xdr:row>
          <xdr:rowOff>203200</xdr:rowOff>
        </xdr:from>
        <xdr:to>
          <xdr:col>16</xdr:col>
          <xdr:colOff>152400</xdr:colOff>
          <xdr:row>30</xdr:row>
          <xdr:rowOff>50800</xdr:rowOff>
        </xdr:to>
        <xdr:sp macro="" textlink="">
          <xdr:nvSpPr>
            <xdr:cNvPr id="4097" name="Option Button 1" hidden="1">
              <a:extLst>
                <a:ext uri="{63B3BB69-23CF-44E3-9099-C40C66FF867C}">
                  <a14:compatExt spid="_x0000_s4097"/>
                </a:ext>
                <a:ext uri="{FF2B5EF4-FFF2-40B4-BE49-F238E27FC236}">
                  <a16:creationId xmlns:a16="http://schemas.microsoft.com/office/drawing/2014/main" id="{00000000-0008-0000-0100-00000110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15</xdr:col>
          <xdr:colOff>38100</xdr:colOff>
          <xdr:row>29</xdr:row>
          <xdr:rowOff>203200</xdr:rowOff>
        </xdr:from>
        <xdr:to>
          <xdr:col>17</xdr:col>
          <xdr:colOff>63500</xdr:colOff>
          <xdr:row>31</xdr:row>
          <xdr:rowOff>50800</xdr:rowOff>
        </xdr:to>
        <xdr:sp macro="" textlink="">
          <xdr:nvSpPr>
            <xdr:cNvPr id="4098" name="Option Button 2" hidden="1">
              <a:extLst>
                <a:ext uri="{63B3BB69-23CF-44E3-9099-C40C66FF867C}">
                  <a14:compatExt spid="_x0000_s4098"/>
                </a:ext>
                <a:ext uri="{FF2B5EF4-FFF2-40B4-BE49-F238E27FC236}">
                  <a16:creationId xmlns:a16="http://schemas.microsoft.com/office/drawing/2014/main" id="{00000000-0008-0000-0100-00000210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15</xdr:col>
          <xdr:colOff>38100</xdr:colOff>
          <xdr:row>30</xdr:row>
          <xdr:rowOff>203200</xdr:rowOff>
        </xdr:from>
        <xdr:to>
          <xdr:col>16</xdr:col>
          <xdr:colOff>63500</xdr:colOff>
          <xdr:row>32</xdr:row>
          <xdr:rowOff>50800</xdr:rowOff>
        </xdr:to>
        <xdr:sp macro="" textlink="">
          <xdr:nvSpPr>
            <xdr:cNvPr id="4099" name="Option Button 3" hidden="1">
              <a:extLst>
                <a:ext uri="{63B3BB69-23CF-44E3-9099-C40C66FF867C}">
                  <a14:compatExt spid="_x0000_s4099"/>
                </a:ext>
                <a:ext uri="{FF2B5EF4-FFF2-40B4-BE49-F238E27FC236}">
                  <a16:creationId xmlns:a16="http://schemas.microsoft.com/office/drawing/2014/main" id="{00000000-0008-0000-0100-00000310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14</xdr:col>
          <xdr:colOff>101600</xdr:colOff>
          <xdr:row>45</xdr:row>
          <xdr:rowOff>215900</xdr:rowOff>
        </xdr:from>
        <xdr:to>
          <xdr:col>16</xdr:col>
          <xdr:colOff>127000</xdr:colOff>
          <xdr:row>47</xdr:row>
          <xdr:rowOff>63500</xdr:rowOff>
        </xdr:to>
        <xdr:sp macro="" textlink="">
          <xdr:nvSpPr>
            <xdr:cNvPr id="4101" name="Check Box 5" hidden="1">
              <a:extLst>
                <a:ext uri="{63B3BB69-23CF-44E3-9099-C40C66FF867C}">
                  <a14:compatExt spid="_x0000_s4101"/>
                </a:ext>
                <a:ext uri="{FF2B5EF4-FFF2-40B4-BE49-F238E27FC236}">
                  <a16:creationId xmlns:a16="http://schemas.microsoft.com/office/drawing/2014/main" id="{00000000-0008-0000-0100-0000051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xdr:wsDr>
</file>

<file path=xl/theme/theme1.xml><?xml version="1.0" encoding="utf-8"?>
<a:theme xmlns:a="http://schemas.openxmlformats.org/drawingml/2006/main" name="Office ​​テーマ">
  <a:themeElements>
    <a:clrScheme name="ウェーブ">
      <a:dk1>
        <a:sysClr val="windowText" lastClr="000000"/>
      </a:dk1>
      <a:lt1>
        <a:sysClr val="window" lastClr="FFFFFF"/>
      </a:lt1>
      <a:dk2>
        <a:srgbClr val="073E87"/>
      </a:dk2>
      <a:lt2>
        <a:srgbClr val="C6E7FC"/>
      </a:lt2>
      <a:accent1>
        <a:srgbClr val="31B6FD"/>
      </a:accent1>
      <a:accent2>
        <a:srgbClr val="4584D3"/>
      </a:accent2>
      <a:accent3>
        <a:srgbClr val="5BD078"/>
      </a:accent3>
      <a:accent4>
        <a:srgbClr val="A5D028"/>
      </a:accent4>
      <a:accent5>
        <a:srgbClr val="F5C040"/>
      </a:accent5>
      <a:accent6>
        <a:srgbClr val="05E0DB"/>
      </a:accent6>
      <a:hlink>
        <a:srgbClr val="0080FF"/>
      </a:hlink>
      <a:folHlink>
        <a:srgbClr val="5EAEFF"/>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3" Type="http://schemas.openxmlformats.org/officeDocument/2006/relationships/vmlDrawing" Target="../drawings/vmlDrawing1.vml"/><Relationship Id="rId7" Type="http://schemas.openxmlformats.org/officeDocument/2006/relationships/ctrlProp" Target="../ctrlProps/ctrlProp4.xml"/><Relationship Id="rId2" Type="http://schemas.openxmlformats.org/officeDocument/2006/relationships/drawing" Target="../drawings/drawing1.xml"/><Relationship Id="rId1" Type="http://schemas.openxmlformats.org/officeDocument/2006/relationships/printerSettings" Target="../printerSettings/printerSettings2.bin"/><Relationship Id="rId6" Type="http://schemas.openxmlformats.org/officeDocument/2006/relationships/ctrlProp" Target="../ctrlProps/ctrlProp3.xml"/><Relationship Id="rId5" Type="http://schemas.openxmlformats.org/officeDocument/2006/relationships/ctrlProp" Target="../ctrlProps/ctrlProp2.xml"/><Relationship Id="rId4" Type="http://schemas.openxmlformats.org/officeDocument/2006/relationships/ctrlProp" Target="../ctrlProps/ctrlProp1.xml"/></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tabColor theme="9"/>
    <pageSetUpPr fitToPage="1"/>
  </sheetPr>
  <dimension ref="A1:O136"/>
  <sheetViews>
    <sheetView topLeftCell="G27" zoomScaleNormal="100" zoomScaleSheetLayoutView="85" workbookViewId="0">
      <selection activeCell="N62" sqref="N62"/>
    </sheetView>
  </sheetViews>
  <sheetFormatPr baseColWidth="10" defaultColWidth="8.83203125" defaultRowHeight="14"/>
  <cols>
    <col min="1" max="1" width="11.1640625" style="27" bestFit="1" customWidth="1"/>
    <col min="2" max="2" width="21.5" style="27" customWidth="1"/>
    <col min="3" max="3" width="63.33203125" style="27" customWidth="1"/>
    <col min="4" max="4" width="9.6640625" style="27" bestFit="1" customWidth="1"/>
    <col min="5" max="5" width="3.6640625" style="27" bestFit="1" customWidth="1"/>
    <col min="6" max="6" width="8" style="27" bestFit="1" customWidth="1"/>
    <col min="7" max="7" width="7" style="27" bestFit="1" customWidth="1"/>
    <col min="8" max="8" width="2.33203125" style="110" customWidth="1"/>
    <col min="9" max="9" width="30.6640625" style="27" bestFit="1" customWidth="1"/>
    <col min="10" max="10" width="25" style="27" bestFit="1" customWidth="1"/>
    <col min="11" max="12" width="17.5" style="27" bestFit="1" customWidth="1"/>
    <col min="13" max="13" width="35" style="27" customWidth="1"/>
    <col min="14" max="14" width="21" style="27" bestFit="1" customWidth="1"/>
    <col min="15" max="15" width="17.5" style="27" bestFit="1" customWidth="1"/>
    <col min="16" max="16384" width="8.83203125" style="27"/>
  </cols>
  <sheetData>
    <row r="1" spans="1:15">
      <c r="B1" s="26"/>
      <c r="C1" s="26" t="s">
        <v>0</v>
      </c>
      <c r="I1" s="76" t="s">
        <v>1</v>
      </c>
      <c r="K1" s="78" t="s">
        <v>2</v>
      </c>
    </row>
    <row r="2" spans="1:15">
      <c r="A2" s="111" t="s">
        <v>291</v>
      </c>
      <c r="B2" s="28" t="s">
        <v>268</v>
      </c>
      <c r="C2" s="29" t="s">
        <v>3</v>
      </c>
      <c r="D2" s="29" t="s">
        <v>4</v>
      </c>
      <c r="E2" s="30"/>
      <c r="F2" s="58" t="s">
        <v>250</v>
      </c>
      <c r="G2" s="111" t="s">
        <v>249</v>
      </c>
      <c r="I2" s="77" t="s">
        <v>5</v>
      </c>
      <c r="J2" s="93" t="s">
        <v>6</v>
      </c>
      <c r="K2" s="70" t="s">
        <v>7</v>
      </c>
      <c r="L2" s="70" t="s">
        <v>8</v>
      </c>
      <c r="M2" s="70" t="s">
        <v>9</v>
      </c>
      <c r="N2" s="70" t="s">
        <v>10</v>
      </c>
      <c r="O2" s="93" t="s">
        <v>36</v>
      </c>
    </row>
    <row r="3" spans="1:15">
      <c r="A3" s="112" t="s">
        <v>292</v>
      </c>
      <c r="B3" s="31" t="s">
        <v>11</v>
      </c>
      <c r="C3" s="140" t="s">
        <v>320</v>
      </c>
      <c r="D3" s="64"/>
      <c r="E3" s="32"/>
      <c r="F3" s="59" t="s">
        <v>12</v>
      </c>
      <c r="G3" s="112"/>
      <c r="I3" s="80" t="str">
        <f>申請書!AE12</f>
        <v>（選択）</v>
      </c>
      <c r="J3" s="79" t="s">
        <v>13</v>
      </c>
      <c r="K3" s="27" t="s">
        <v>13</v>
      </c>
      <c r="L3" s="27" t="s">
        <v>13</v>
      </c>
      <c r="M3" s="27" t="s">
        <v>13</v>
      </c>
      <c r="N3" s="27" t="s">
        <v>13</v>
      </c>
      <c r="O3" s="79" t="s">
        <v>13</v>
      </c>
    </row>
    <row r="4" spans="1:15" ht="15">
      <c r="A4" s="33" t="s">
        <v>371</v>
      </c>
      <c r="B4" s="33" t="s">
        <v>14</v>
      </c>
      <c r="C4" s="34" t="s">
        <v>15</v>
      </c>
      <c r="D4" s="65">
        <v>2</v>
      </c>
      <c r="E4" s="35" t="s">
        <v>16</v>
      </c>
      <c r="F4" s="59" t="s">
        <v>17</v>
      </c>
      <c r="G4" s="112" t="s">
        <v>251</v>
      </c>
      <c r="I4" s="80" t="s">
        <v>18</v>
      </c>
      <c r="J4" s="79" t="s">
        <v>19</v>
      </c>
      <c r="K4" s="27" t="s">
        <v>20</v>
      </c>
      <c r="L4" s="27" t="s">
        <v>21</v>
      </c>
      <c r="M4" s="27" t="s">
        <v>19</v>
      </c>
      <c r="N4" s="27" t="s">
        <v>366</v>
      </c>
      <c r="O4" s="79" t="s">
        <v>41</v>
      </c>
    </row>
    <row r="5" spans="1:15" ht="15" thickBot="1">
      <c r="A5" s="33" t="s">
        <v>372</v>
      </c>
      <c r="B5" s="31" t="s">
        <v>11</v>
      </c>
      <c r="C5" s="140" t="s">
        <v>321</v>
      </c>
      <c r="D5" s="64"/>
      <c r="E5" s="32"/>
      <c r="F5" s="59" t="s">
        <v>12</v>
      </c>
      <c r="G5" s="112"/>
      <c r="I5" s="81">
        <f>INDEX(M13:M25, MATCH(I3,J13:J25,0),1)</f>
        <v>0</v>
      </c>
      <c r="J5" s="79" t="s">
        <v>24</v>
      </c>
      <c r="K5" s="27" t="s">
        <v>25</v>
      </c>
      <c r="L5" s="27" t="s">
        <v>20</v>
      </c>
      <c r="M5" s="70" t="s">
        <v>26</v>
      </c>
      <c r="N5" s="27" t="s">
        <v>367</v>
      </c>
    </row>
    <row r="6" spans="1:15" ht="15">
      <c r="A6" s="33" t="s">
        <v>373</v>
      </c>
      <c r="B6" s="33" t="s">
        <v>293</v>
      </c>
      <c r="C6" s="34" t="s">
        <v>331</v>
      </c>
      <c r="D6" s="65">
        <v>800</v>
      </c>
      <c r="E6" s="35" t="s">
        <v>16</v>
      </c>
      <c r="F6" s="59" t="s">
        <v>23</v>
      </c>
      <c r="G6" s="112" t="s">
        <v>252</v>
      </c>
      <c r="J6" s="79" t="s">
        <v>22</v>
      </c>
      <c r="K6" s="27" t="s">
        <v>28</v>
      </c>
      <c r="L6" s="27" t="s">
        <v>25</v>
      </c>
      <c r="M6" s="27" t="s">
        <v>13</v>
      </c>
      <c r="N6" s="27" t="s">
        <v>368</v>
      </c>
    </row>
    <row r="7" spans="1:15" ht="16" thickBot="1">
      <c r="A7" s="33" t="s">
        <v>374</v>
      </c>
      <c r="B7" s="33" t="s">
        <v>294</v>
      </c>
      <c r="C7" s="34" t="s">
        <v>332</v>
      </c>
      <c r="D7" s="65">
        <v>1500</v>
      </c>
      <c r="E7" s="35" t="s">
        <v>16</v>
      </c>
      <c r="F7" s="59" t="s">
        <v>23</v>
      </c>
      <c r="G7" s="112" t="s">
        <v>252</v>
      </c>
      <c r="J7" s="79" t="s">
        <v>27</v>
      </c>
      <c r="K7" s="27" t="s">
        <v>214</v>
      </c>
      <c r="L7" s="27" t="s">
        <v>28</v>
      </c>
      <c r="M7" s="27" t="s">
        <v>24</v>
      </c>
      <c r="N7" s="27" t="s">
        <v>27</v>
      </c>
    </row>
    <row r="8" spans="1:15" ht="15">
      <c r="A8" s="33" t="s">
        <v>301</v>
      </c>
      <c r="B8" s="33" t="s">
        <v>295</v>
      </c>
      <c r="C8" s="34" t="s">
        <v>333</v>
      </c>
      <c r="D8" s="65">
        <v>1500</v>
      </c>
      <c r="E8" s="35" t="s">
        <v>16</v>
      </c>
      <c r="F8" s="59" t="s">
        <v>23</v>
      </c>
      <c r="G8" s="112" t="s">
        <v>252</v>
      </c>
      <c r="I8" s="82" t="s">
        <v>35</v>
      </c>
      <c r="J8" s="79" t="s">
        <v>29</v>
      </c>
      <c r="K8" s="27" t="s">
        <v>32</v>
      </c>
      <c r="L8" s="27" t="s">
        <v>32</v>
      </c>
      <c r="M8" s="70" t="s">
        <v>221</v>
      </c>
      <c r="N8" s="27" t="s">
        <v>29</v>
      </c>
      <c r="O8" s="70" t="s">
        <v>365</v>
      </c>
    </row>
    <row r="9" spans="1:15" ht="15">
      <c r="A9" s="71" t="s">
        <v>315</v>
      </c>
      <c r="B9" s="33" t="s">
        <v>296</v>
      </c>
      <c r="C9" s="34" t="s">
        <v>334</v>
      </c>
      <c r="D9" s="65">
        <v>2200</v>
      </c>
      <c r="E9" s="35" t="s">
        <v>16</v>
      </c>
      <c r="F9" s="59" t="s">
        <v>23</v>
      </c>
      <c r="G9" s="112" t="s">
        <v>252</v>
      </c>
      <c r="I9" s="83" t="s">
        <v>38</v>
      </c>
      <c r="J9" s="79" t="s">
        <v>32</v>
      </c>
      <c r="M9" s="27" t="s">
        <v>223</v>
      </c>
      <c r="N9" s="27" t="s">
        <v>32</v>
      </c>
      <c r="O9" s="27" t="s">
        <v>223</v>
      </c>
    </row>
    <row r="10" spans="1:15" ht="16" thickBot="1">
      <c r="A10" s="71"/>
      <c r="B10" s="136" t="s">
        <v>30</v>
      </c>
      <c r="C10" s="34" t="s">
        <v>335</v>
      </c>
      <c r="D10" s="65">
        <v>3000</v>
      </c>
      <c r="E10" s="35" t="s">
        <v>16</v>
      </c>
      <c r="F10" s="59" t="s">
        <v>31</v>
      </c>
      <c r="G10" s="112" t="s">
        <v>252</v>
      </c>
      <c r="I10" s="84">
        <v>0</v>
      </c>
      <c r="M10" s="27" t="s">
        <v>222</v>
      </c>
      <c r="O10" s="27" t="s">
        <v>222</v>
      </c>
    </row>
    <row r="11" spans="1:15" ht="16" thickBot="1">
      <c r="A11" s="76" t="s">
        <v>316</v>
      </c>
      <c r="B11" s="136" t="s">
        <v>297</v>
      </c>
      <c r="C11" s="34" t="s">
        <v>336</v>
      </c>
      <c r="D11" s="65">
        <v>800</v>
      </c>
      <c r="E11" s="35" t="s">
        <v>16</v>
      </c>
      <c r="F11" s="59" t="s">
        <v>23</v>
      </c>
      <c r="G11" s="112" t="s">
        <v>252</v>
      </c>
      <c r="O11" s="27" t="s">
        <v>363</v>
      </c>
    </row>
    <row r="12" spans="1:15" ht="15">
      <c r="A12" s="77" t="s">
        <v>317</v>
      </c>
      <c r="B12" s="136" t="s">
        <v>298</v>
      </c>
      <c r="C12" s="34" t="s">
        <v>337</v>
      </c>
      <c r="D12" s="65">
        <v>1500</v>
      </c>
      <c r="E12" s="35" t="s">
        <v>16</v>
      </c>
      <c r="F12" s="59" t="s">
        <v>23</v>
      </c>
      <c r="G12" s="112" t="s">
        <v>252</v>
      </c>
      <c r="I12" s="85" t="s">
        <v>45</v>
      </c>
      <c r="J12" s="85" t="s">
        <v>46</v>
      </c>
      <c r="K12" s="88" t="s">
        <v>47</v>
      </c>
      <c r="L12" s="88" t="s">
        <v>48</v>
      </c>
      <c r="M12" s="89" t="s">
        <v>49</v>
      </c>
    </row>
    <row r="13" spans="1:15" ht="15">
      <c r="A13" s="80" t="str">
        <f>SUBSTITUTE(申請書!C19," ","")</f>
        <v>（選択）</v>
      </c>
      <c r="B13" s="136" t="s">
        <v>299</v>
      </c>
      <c r="C13" s="34" t="s">
        <v>338</v>
      </c>
      <c r="D13" s="65">
        <v>1500</v>
      </c>
      <c r="E13" s="35" t="s">
        <v>16</v>
      </c>
      <c r="F13" s="59" t="s">
        <v>23</v>
      </c>
      <c r="G13" s="112" t="s">
        <v>252</v>
      </c>
      <c r="I13" s="86" t="s">
        <v>50</v>
      </c>
      <c r="J13" s="86" t="s">
        <v>13</v>
      </c>
      <c r="K13" s="27" t="s">
        <v>12</v>
      </c>
      <c r="M13" s="90"/>
    </row>
    <row r="14" spans="1:15" ht="15">
      <c r="A14" s="80" t="str">
        <f>SUBSTITUTE(申請書!C20," ","")</f>
        <v>（選択）</v>
      </c>
      <c r="B14" s="136" t="s">
        <v>300</v>
      </c>
      <c r="C14" s="34" t="s">
        <v>339</v>
      </c>
      <c r="D14" s="65">
        <v>2200</v>
      </c>
      <c r="E14" s="35" t="s">
        <v>16</v>
      </c>
      <c r="F14" s="59" t="s">
        <v>23</v>
      </c>
      <c r="G14" s="112" t="s">
        <v>252</v>
      </c>
      <c r="I14" s="86" t="s">
        <v>312</v>
      </c>
      <c r="J14" s="86" t="s">
        <v>52</v>
      </c>
      <c r="L14" s="27" t="s">
        <v>6</v>
      </c>
      <c r="M14" s="90" t="s">
        <v>19</v>
      </c>
    </row>
    <row r="15" spans="1:15" ht="15">
      <c r="A15" s="80" t="str">
        <f>SUBSTITUTE(申請書!C21," ","")</f>
        <v>（選択）</v>
      </c>
      <c r="B15" s="136" t="s">
        <v>259</v>
      </c>
      <c r="C15" s="34" t="s">
        <v>340</v>
      </c>
      <c r="D15" s="65">
        <v>3000</v>
      </c>
      <c r="E15" s="35" t="s">
        <v>16</v>
      </c>
      <c r="F15" s="59" t="s">
        <v>31</v>
      </c>
      <c r="G15" s="112" t="s">
        <v>252</v>
      </c>
      <c r="I15" s="86" t="s">
        <v>302</v>
      </c>
      <c r="J15" s="86" t="s">
        <v>216</v>
      </c>
      <c r="K15" s="27" t="s">
        <v>514</v>
      </c>
      <c r="L15" s="27" t="s">
        <v>6</v>
      </c>
      <c r="M15" s="90" t="s">
        <v>24</v>
      </c>
    </row>
    <row r="16" spans="1:15" ht="16" thickBot="1">
      <c r="A16" s="80" t="str">
        <f>SUBSTITUTE(申請書!C22," ","")</f>
        <v>（選択）</v>
      </c>
      <c r="B16" s="136" t="s">
        <v>33</v>
      </c>
      <c r="C16" s="34" t="s">
        <v>264</v>
      </c>
      <c r="D16" s="65">
        <v>3000</v>
      </c>
      <c r="E16" s="35" t="s">
        <v>16</v>
      </c>
      <c r="F16" s="59" t="s">
        <v>34</v>
      </c>
      <c r="G16" s="112" t="s">
        <v>252</v>
      </c>
      <c r="I16" s="87" t="s">
        <v>313</v>
      </c>
      <c r="J16" s="86" t="s">
        <v>217</v>
      </c>
      <c r="K16" s="27" t="s">
        <v>515</v>
      </c>
      <c r="L16" s="27" t="s">
        <v>8</v>
      </c>
      <c r="M16" s="90" t="s">
        <v>8</v>
      </c>
    </row>
    <row r="17" spans="1:14" ht="16" thickBot="1">
      <c r="A17" s="80" t="str">
        <f>SUBSTITUTE(申請書!C23," ","")</f>
        <v>（選択）</v>
      </c>
      <c r="B17" s="136" t="s">
        <v>37</v>
      </c>
      <c r="C17" s="34" t="s">
        <v>265</v>
      </c>
      <c r="D17" s="65">
        <v>4000</v>
      </c>
      <c r="E17" s="35" t="s">
        <v>16</v>
      </c>
      <c r="F17" s="59" t="s">
        <v>34</v>
      </c>
      <c r="G17" s="112" t="s">
        <v>252</v>
      </c>
      <c r="J17" s="86" t="s">
        <v>362</v>
      </c>
      <c r="L17" s="27" t="s">
        <v>6</v>
      </c>
      <c r="M17" s="90" t="s">
        <v>10</v>
      </c>
    </row>
    <row r="18" spans="1:14" ht="16" thickBot="1">
      <c r="A18" s="81" t="str">
        <f>SUBSTITUTE(申請書!C24," ","")</f>
        <v>（選択）</v>
      </c>
      <c r="B18" s="33" t="s">
        <v>260</v>
      </c>
      <c r="C18" s="34" t="s">
        <v>262</v>
      </c>
      <c r="D18" s="65">
        <v>3000</v>
      </c>
      <c r="E18" s="35" t="s">
        <v>16</v>
      </c>
      <c r="F18" s="59" t="s">
        <v>34</v>
      </c>
      <c r="G18" s="112" t="s">
        <v>252</v>
      </c>
      <c r="I18" s="85" t="s">
        <v>55</v>
      </c>
      <c r="J18" s="86" t="s">
        <v>370</v>
      </c>
      <c r="L18" s="27" t="s">
        <v>6</v>
      </c>
      <c r="M18" s="90" t="s">
        <v>364</v>
      </c>
    </row>
    <row r="19" spans="1:14" ht="15">
      <c r="A19" s="112"/>
      <c r="B19" s="33" t="s">
        <v>261</v>
      </c>
      <c r="C19" s="34" t="s">
        <v>263</v>
      </c>
      <c r="D19" s="65">
        <v>4000</v>
      </c>
      <c r="E19" s="35" t="s">
        <v>16</v>
      </c>
      <c r="F19" s="59" t="s">
        <v>34</v>
      </c>
      <c r="G19" s="112" t="s">
        <v>252</v>
      </c>
      <c r="I19" s="86" t="s">
        <v>56</v>
      </c>
      <c r="J19" s="86" t="s">
        <v>277</v>
      </c>
      <c r="K19" s="27" t="s">
        <v>516</v>
      </c>
      <c r="L19" s="27" t="s">
        <v>6</v>
      </c>
      <c r="M19" s="90" t="s">
        <v>220</v>
      </c>
    </row>
    <row r="20" spans="1:14" ht="15" thickBot="1">
      <c r="A20" s="112"/>
      <c r="B20" s="31" t="s">
        <v>11</v>
      </c>
      <c r="C20" s="140" t="s">
        <v>322</v>
      </c>
      <c r="D20" s="64"/>
      <c r="E20" s="32"/>
      <c r="F20" s="59" t="s">
        <v>12</v>
      </c>
      <c r="G20" s="112"/>
      <c r="I20" s="87" t="b">
        <v>0</v>
      </c>
      <c r="J20" s="86" t="s">
        <v>278</v>
      </c>
      <c r="K20" s="27" t="s">
        <v>517</v>
      </c>
      <c r="L20" s="27" t="s">
        <v>6</v>
      </c>
      <c r="M20" s="90" t="s">
        <v>220</v>
      </c>
    </row>
    <row r="21" spans="1:14" ht="15">
      <c r="A21" s="112"/>
      <c r="B21" s="33" t="s">
        <v>42</v>
      </c>
      <c r="C21" s="34" t="s">
        <v>244</v>
      </c>
      <c r="D21" s="65">
        <v>78000</v>
      </c>
      <c r="E21" s="35" t="s">
        <v>16</v>
      </c>
      <c r="F21" s="59" t="s">
        <v>43</v>
      </c>
      <c r="G21" s="112" t="s">
        <v>253</v>
      </c>
      <c r="J21" s="86" t="s">
        <v>279</v>
      </c>
      <c r="K21" s="27" t="s">
        <v>518</v>
      </c>
      <c r="L21" s="27" t="s">
        <v>8</v>
      </c>
      <c r="M21" s="90" t="s">
        <v>8</v>
      </c>
    </row>
    <row r="22" spans="1:14" ht="15">
      <c r="A22" s="112"/>
      <c r="B22" s="33" t="s">
        <v>44</v>
      </c>
      <c r="C22" s="34" t="s">
        <v>244</v>
      </c>
      <c r="D22" s="65">
        <v>78000</v>
      </c>
      <c r="E22" s="35" t="s">
        <v>16</v>
      </c>
      <c r="F22" s="59" t="s">
        <v>43</v>
      </c>
      <c r="G22" s="112" t="s">
        <v>253</v>
      </c>
      <c r="J22" s="86" t="s">
        <v>62</v>
      </c>
      <c r="L22" s="27" t="s">
        <v>7</v>
      </c>
      <c r="M22" s="90" t="s">
        <v>7</v>
      </c>
    </row>
    <row r="23" spans="1:14" ht="15">
      <c r="A23" s="112"/>
      <c r="B23" s="33" t="s">
        <v>54</v>
      </c>
      <c r="C23" s="34" t="s">
        <v>245</v>
      </c>
      <c r="D23" s="65">
        <v>78000</v>
      </c>
      <c r="E23" s="35" t="s">
        <v>16</v>
      </c>
      <c r="F23" s="59" t="s">
        <v>43</v>
      </c>
      <c r="G23" s="112" t="s">
        <v>253</v>
      </c>
      <c r="J23" s="86" t="s">
        <v>65</v>
      </c>
      <c r="K23" s="27" t="s">
        <v>519</v>
      </c>
      <c r="L23" s="27" t="s">
        <v>8</v>
      </c>
      <c r="M23" s="90" t="s">
        <v>8</v>
      </c>
      <c r="N23" s="27" t="s">
        <v>369</v>
      </c>
    </row>
    <row r="24" spans="1:14" ht="16" thickBot="1">
      <c r="A24" s="112"/>
      <c r="B24" s="33" t="s">
        <v>53</v>
      </c>
      <c r="C24" s="34" t="s">
        <v>247</v>
      </c>
      <c r="D24" s="65">
        <v>400</v>
      </c>
      <c r="E24" s="35" t="s">
        <v>16</v>
      </c>
      <c r="F24" s="59" t="s">
        <v>23</v>
      </c>
      <c r="G24" s="112" t="s">
        <v>254</v>
      </c>
      <c r="J24" s="87" t="s">
        <v>68</v>
      </c>
      <c r="K24" s="91"/>
      <c r="L24" s="91" t="s">
        <v>8</v>
      </c>
      <c r="M24" s="92" t="s">
        <v>8</v>
      </c>
    </row>
    <row r="25" spans="1:14" ht="15">
      <c r="A25" s="112"/>
      <c r="B25" s="33" t="s">
        <v>239</v>
      </c>
      <c r="C25" s="34" t="s">
        <v>247</v>
      </c>
      <c r="D25" s="65">
        <v>450</v>
      </c>
      <c r="E25" s="35" t="s">
        <v>16</v>
      </c>
      <c r="F25" s="59" t="s">
        <v>23</v>
      </c>
      <c r="G25" s="112" t="s">
        <v>254</v>
      </c>
    </row>
    <row r="26" spans="1:14" ht="16" thickBot="1">
      <c r="A26" s="112"/>
      <c r="B26" s="33" t="s">
        <v>240</v>
      </c>
      <c r="C26" s="34" t="s">
        <v>248</v>
      </c>
      <c r="D26" s="65">
        <v>100000</v>
      </c>
      <c r="E26" s="35" t="s">
        <v>16</v>
      </c>
      <c r="F26" s="59" t="s">
        <v>43</v>
      </c>
      <c r="G26" s="112" t="s">
        <v>254</v>
      </c>
    </row>
    <row r="27" spans="1:14">
      <c r="A27" s="112"/>
      <c r="B27" s="33" t="s">
        <v>51</v>
      </c>
      <c r="C27" s="33" t="s">
        <v>246</v>
      </c>
      <c r="D27" s="65">
        <v>200</v>
      </c>
      <c r="E27" s="35" t="s">
        <v>16</v>
      </c>
      <c r="F27" s="59" t="s">
        <v>23</v>
      </c>
      <c r="G27" s="112" t="s">
        <v>253</v>
      </c>
      <c r="J27" s="85" t="s">
        <v>74</v>
      </c>
      <c r="K27" s="89" t="s">
        <v>75</v>
      </c>
      <c r="M27" s="82" t="s">
        <v>282</v>
      </c>
    </row>
    <row r="28" spans="1:14">
      <c r="A28" s="112"/>
      <c r="B28" s="33" t="s">
        <v>63</v>
      </c>
      <c r="C28" s="33" t="s">
        <v>64</v>
      </c>
      <c r="D28" s="65">
        <v>0</v>
      </c>
      <c r="E28" s="35" t="s">
        <v>16</v>
      </c>
      <c r="F28" s="59" t="s">
        <v>23</v>
      </c>
      <c r="G28" s="112" t="s">
        <v>253</v>
      </c>
      <c r="J28" s="86" t="s">
        <v>20</v>
      </c>
      <c r="K28" s="90" t="s">
        <v>20</v>
      </c>
      <c r="M28" s="94" t="s">
        <v>79</v>
      </c>
      <c r="N28" s="96"/>
    </row>
    <row r="29" spans="1:14" ht="15">
      <c r="A29" s="112"/>
      <c r="B29" s="33" t="s">
        <v>57</v>
      </c>
      <c r="C29" s="34" t="s">
        <v>58</v>
      </c>
      <c r="D29" s="65">
        <v>0</v>
      </c>
      <c r="E29" s="35" t="s">
        <v>16</v>
      </c>
      <c r="F29" s="59" t="s">
        <v>23</v>
      </c>
      <c r="G29" s="112" t="s">
        <v>254</v>
      </c>
      <c r="J29" s="86" t="s">
        <v>25</v>
      </c>
      <c r="K29" s="90" t="s">
        <v>25</v>
      </c>
      <c r="M29" s="80" t="s">
        <v>236</v>
      </c>
    </row>
    <row r="30" spans="1:14" ht="15">
      <c r="A30" s="112"/>
      <c r="B30" s="33" t="s">
        <v>59</v>
      </c>
      <c r="C30" s="34" t="s">
        <v>60</v>
      </c>
      <c r="D30" s="65">
        <v>1000</v>
      </c>
      <c r="E30" s="35" t="s">
        <v>16</v>
      </c>
      <c r="F30" s="59" t="s">
        <v>61</v>
      </c>
      <c r="G30" s="112" t="s">
        <v>255</v>
      </c>
      <c r="J30" s="86" t="s">
        <v>28</v>
      </c>
      <c r="K30" s="90" t="s">
        <v>28</v>
      </c>
      <c r="L30" s="67" t="s">
        <v>84</v>
      </c>
      <c r="M30" s="80" t="str">
        <f>(SUBSTITUTE((SUBSTITUTE(申請書!P37," ","　")),"　",""))</f>
        <v/>
      </c>
    </row>
    <row r="31" spans="1:14">
      <c r="A31" s="112"/>
      <c r="B31" s="31" t="s">
        <v>11</v>
      </c>
      <c r="C31" s="140" t="s">
        <v>375</v>
      </c>
      <c r="D31" s="64"/>
      <c r="E31" s="147"/>
      <c r="F31" s="59"/>
      <c r="G31" s="112"/>
      <c r="J31" s="86" t="s">
        <v>214</v>
      </c>
      <c r="K31" s="90"/>
      <c r="M31" s="94" t="s">
        <v>283</v>
      </c>
    </row>
    <row r="32" spans="1:14" ht="15">
      <c r="A32" s="112"/>
      <c r="B32" s="33" t="s">
        <v>71</v>
      </c>
      <c r="C32" s="34" t="s">
        <v>376</v>
      </c>
      <c r="D32" s="65">
        <v>400</v>
      </c>
      <c r="E32" s="35" t="s">
        <v>16</v>
      </c>
      <c r="F32" s="59" t="s">
        <v>23</v>
      </c>
      <c r="G32" s="112" t="s">
        <v>255</v>
      </c>
      <c r="J32" s="86" t="s">
        <v>21</v>
      </c>
      <c r="K32" s="90"/>
      <c r="M32" s="80" t="s">
        <v>237</v>
      </c>
    </row>
    <row r="33" spans="1:14" ht="15" thickBot="1">
      <c r="A33" s="112"/>
      <c r="B33" s="31" t="s">
        <v>11</v>
      </c>
      <c r="C33" s="140" t="s">
        <v>323</v>
      </c>
      <c r="D33" s="64"/>
      <c r="E33" s="32"/>
      <c r="F33" s="59" t="s">
        <v>12</v>
      </c>
      <c r="G33" s="112"/>
      <c r="J33" s="86" t="s">
        <v>19</v>
      </c>
      <c r="K33" s="90"/>
      <c r="M33" s="95" t="str">
        <f>IF(OR(申請書!$AE$12=参照リスト!J15, 申請書!$AE$12=参照リスト!J19, 申請書!$AE$12=参照リスト!J20), 参照リスト!M30,"" )</f>
        <v/>
      </c>
    </row>
    <row r="34" spans="1:14" ht="16" thickTop="1">
      <c r="A34" s="112"/>
      <c r="B34" s="33" t="s">
        <v>39</v>
      </c>
      <c r="C34" s="34" t="s">
        <v>40</v>
      </c>
      <c r="D34" s="65">
        <v>2500</v>
      </c>
      <c r="E34" s="35" t="s">
        <v>16</v>
      </c>
      <c r="F34" s="59" t="s">
        <v>34</v>
      </c>
      <c r="G34" s="112" t="s">
        <v>252</v>
      </c>
      <c r="J34" s="86" t="s">
        <v>24</v>
      </c>
      <c r="K34" s="90"/>
      <c r="M34" s="80" t="s">
        <v>93</v>
      </c>
    </row>
    <row r="35" spans="1:14" ht="16" thickBot="1">
      <c r="A35" s="112"/>
      <c r="B35" s="33" t="s">
        <v>69</v>
      </c>
      <c r="C35" s="34" t="s">
        <v>70</v>
      </c>
      <c r="D35" s="65">
        <v>2500</v>
      </c>
      <c r="E35" s="35" t="s">
        <v>16</v>
      </c>
      <c r="F35" s="59" t="s">
        <v>34</v>
      </c>
      <c r="G35" s="112" t="s">
        <v>252</v>
      </c>
      <c r="J35" s="86" t="s">
        <v>224</v>
      </c>
      <c r="K35" s="90"/>
      <c r="L35" s="67" t="s">
        <v>84</v>
      </c>
      <c r="M35" s="81" t="str">
        <f>(SUBSTITUTE((SUBSTITUTE(申請書!AA36," ","　")),"　",""))</f>
        <v/>
      </c>
    </row>
    <row r="36" spans="1:14" ht="16" thickBot="1">
      <c r="A36" s="112"/>
      <c r="B36" s="33" t="s">
        <v>66</v>
      </c>
      <c r="C36" s="34" t="s">
        <v>67</v>
      </c>
      <c r="D36" s="65">
        <v>1500</v>
      </c>
      <c r="E36" s="35" t="s">
        <v>16</v>
      </c>
      <c r="F36" s="59" t="s">
        <v>34</v>
      </c>
      <c r="G36" s="112" t="s">
        <v>252</v>
      </c>
      <c r="J36" s="86" t="s">
        <v>366</v>
      </c>
      <c r="K36" s="90"/>
    </row>
    <row r="37" spans="1:14" ht="15">
      <c r="A37" s="112"/>
      <c r="B37" s="33" t="s">
        <v>72</v>
      </c>
      <c r="C37" s="34" t="s">
        <v>73</v>
      </c>
      <c r="D37" s="65">
        <v>400</v>
      </c>
      <c r="E37" s="35" t="s">
        <v>16</v>
      </c>
      <c r="F37" s="59" t="s">
        <v>23</v>
      </c>
      <c r="G37" s="112" t="s">
        <v>255</v>
      </c>
      <c r="J37" s="86" t="s">
        <v>367</v>
      </c>
      <c r="K37" s="90"/>
      <c r="M37" s="82" t="s">
        <v>284</v>
      </c>
    </row>
    <row r="38" spans="1:14">
      <c r="A38" s="112"/>
      <c r="B38" s="31" t="s">
        <v>11</v>
      </c>
      <c r="C38" s="141" t="s">
        <v>324</v>
      </c>
      <c r="D38" s="64"/>
      <c r="E38" s="32"/>
      <c r="F38" s="59" t="s">
        <v>12</v>
      </c>
      <c r="G38" s="112"/>
      <c r="J38" s="86" t="s">
        <v>368</v>
      </c>
      <c r="K38" s="90"/>
      <c r="M38" s="80" t="s">
        <v>238</v>
      </c>
    </row>
    <row r="39" spans="1:14" ht="15">
      <c r="A39" s="112"/>
      <c r="B39" s="71" t="s">
        <v>85</v>
      </c>
      <c r="C39" s="72" t="s">
        <v>86</v>
      </c>
      <c r="D39" s="73">
        <v>0</v>
      </c>
      <c r="E39" s="74" t="s">
        <v>78</v>
      </c>
      <c r="F39" s="75" t="s">
        <v>396</v>
      </c>
      <c r="G39" s="112" t="s">
        <v>252</v>
      </c>
      <c r="J39" s="86" t="s">
        <v>27</v>
      </c>
      <c r="K39" s="90"/>
      <c r="L39" s="67" t="s">
        <v>84</v>
      </c>
      <c r="M39" s="80" t="str">
        <f>(SUBSTITUTE((SUBSTITUTE(申請書!P37," ","　")),"　",""))</f>
        <v/>
      </c>
    </row>
    <row r="40" spans="1:14" ht="15">
      <c r="A40" s="112"/>
      <c r="B40" s="71" t="s">
        <v>87</v>
      </c>
      <c r="C40" s="72" t="s">
        <v>88</v>
      </c>
      <c r="D40" s="73">
        <v>0</v>
      </c>
      <c r="E40" s="74" t="s">
        <v>78</v>
      </c>
      <c r="F40" s="75" t="s">
        <v>397</v>
      </c>
      <c r="G40" s="112" t="s">
        <v>252</v>
      </c>
      <c r="J40" s="86" t="s">
        <v>29</v>
      </c>
      <c r="K40" s="90"/>
      <c r="M40" s="80" t="s">
        <v>285</v>
      </c>
    </row>
    <row r="41" spans="1:14" ht="16" thickBot="1">
      <c r="A41" s="112"/>
      <c r="B41" s="71" t="s">
        <v>76</v>
      </c>
      <c r="C41" s="72" t="s">
        <v>77</v>
      </c>
      <c r="D41" s="73">
        <v>0</v>
      </c>
      <c r="E41" s="74" t="s">
        <v>78</v>
      </c>
      <c r="F41" s="75" t="s">
        <v>396</v>
      </c>
      <c r="G41" s="112" t="s">
        <v>252</v>
      </c>
      <c r="J41" s="86" t="s">
        <v>32</v>
      </c>
      <c r="K41" s="90"/>
      <c r="M41" s="95">
        <f>IF(OR(申請書!$AE$12=参照リスト!J15,申請書!$AE$12=参照リスト!J16),参照リスト!$K$15,IF(OR(申請書!$AE$12=参照リスト!J20,申請書!$AE$12=参照リスト!J21),参照リスト!$K$20,IF(申請書!$AE$12=参照リスト!J23,参照リスト!$K$23,IF(申請書!$AE$12=参照リスト!J19,参照リスト!$K$19,IF(申請書!$AE$12=参照リスト!J24,参照リスト!$K$24,0)))))</f>
        <v>0</v>
      </c>
      <c r="N41" s="27" t="s">
        <v>100</v>
      </c>
    </row>
    <row r="42" spans="1:14" ht="17" thickTop="1" thickBot="1">
      <c r="A42" s="112"/>
      <c r="B42" s="71" t="s">
        <v>80</v>
      </c>
      <c r="C42" s="72" t="s">
        <v>81</v>
      </c>
      <c r="D42" s="73">
        <v>0</v>
      </c>
      <c r="E42" s="74" t="s">
        <v>78</v>
      </c>
      <c r="F42" s="75" t="s">
        <v>396</v>
      </c>
      <c r="G42" s="112" t="s">
        <v>252</v>
      </c>
      <c r="J42" s="87" t="s">
        <v>97</v>
      </c>
      <c r="K42" s="92"/>
      <c r="M42" s="80" t="s">
        <v>102</v>
      </c>
    </row>
    <row r="43" spans="1:14" ht="16" thickBot="1">
      <c r="A43" s="112"/>
      <c r="B43" s="71" t="s">
        <v>91</v>
      </c>
      <c r="C43" s="72" t="s">
        <v>92</v>
      </c>
      <c r="D43" s="73">
        <v>0</v>
      </c>
      <c r="E43" s="74" t="s">
        <v>78</v>
      </c>
      <c r="F43" s="75" t="s">
        <v>396</v>
      </c>
      <c r="G43" s="112" t="s">
        <v>252</v>
      </c>
      <c r="M43" s="81" t="e" cm="1">
        <f t="array" ref="M43">INDEX($K$47:$M$136, MATCH($M$39&amp;$M$41, $M$47:$M$136&amp;$K$47:$K$136,0),2)</f>
        <v>#N/A</v>
      </c>
      <c r="N43" s="27" t="s">
        <v>105</v>
      </c>
    </row>
    <row r="44" spans="1:14" ht="16" thickBot="1">
      <c r="A44" s="112"/>
      <c r="B44" s="71" t="s">
        <v>89</v>
      </c>
      <c r="C44" s="72" t="s">
        <v>90</v>
      </c>
      <c r="D44" s="73">
        <v>0</v>
      </c>
      <c r="E44" s="74" t="s">
        <v>78</v>
      </c>
      <c r="F44" s="75" t="s">
        <v>396</v>
      </c>
      <c r="G44" s="112" t="s">
        <v>252</v>
      </c>
      <c r="L44" s="67" t="s">
        <v>521</v>
      </c>
      <c r="M44" s="114">
        <f>IF(M39=M52, L52,  IF(M39=M61, L61,  IF(M39=M61, L61, IF(M39=M102, L102, IF(M39=M127, L127, IF(M39=M132, L132, 100000))))))</f>
        <v>100000</v>
      </c>
      <c r="N44" s="27" t="s">
        <v>100</v>
      </c>
    </row>
    <row r="45" spans="1:14" ht="16" thickBot="1">
      <c r="A45" s="139"/>
      <c r="B45" s="71" t="s">
        <v>319</v>
      </c>
      <c r="C45" s="72" t="s">
        <v>318</v>
      </c>
      <c r="D45" s="73">
        <v>0</v>
      </c>
      <c r="E45" s="74" t="s">
        <v>78</v>
      </c>
      <c r="F45" s="75" t="s">
        <v>396</v>
      </c>
      <c r="G45" s="112" t="s">
        <v>252</v>
      </c>
      <c r="K45" s="78" t="s">
        <v>442</v>
      </c>
    </row>
    <row r="46" spans="1:14" ht="16" thickBot="1">
      <c r="B46" s="71" t="s">
        <v>82</v>
      </c>
      <c r="C46" s="72" t="s">
        <v>83</v>
      </c>
      <c r="D46" s="73">
        <v>0</v>
      </c>
      <c r="E46" s="74" t="s">
        <v>78</v>
      </c>
      <c r="F46" s="75" t="s">
        <v>31</v>
      </c>
      <c r="G46" s="112" t="s">
        <v>252</v>
      </c>
      <c r="I46" s="82" t="s">
        <v>225</v>
      </c>
      <c r="K46" s="97" t="s">
        <v>111</v>
      </c>
      <c r="L46" s="98" t="s">
        <v>102</v>
      </c>
      <c r="M46" s="98" t="s">
        <v>112</v>
      </c>
      <c r="N46" s="99" t="s">
        <v>113</v>
      </c>
    </row>
    <row r="47" spans="1:14" ht="15" thickTop="1">
      <c r="B47" s="71" t="s">
        <v>242</v>
      </c>
      <c r="C47" s="72"/>
      <c r="D47" s="73">
        <v>0</v>
      </c>
      <c r="E47" s="74" t="s">
        <v>78</v>
      </c>
      <c r="F47" s="75" t="s">
        <v>31</v>
      </c>
      <c r="G47" s="112" t="s">
        <v>252</v>
      </c>
      <c r="I47" s="131" t="s">
        <v>229</v>
      </c>
      <c r="J47" s="27" t="s">
        <v>226</v>
      </c>
      <c r="K47" s="86" t="s">
        <v>471</v>
      </c>
      <c r="L47" s="129">
        <v>1</v>
      </c>
      <c r="M47" s="130" t="str">
        <f t="shared" ref="M47:M76" si="0">(SUBSTITUTE((SUBSTITUTE(N47," ","　")),"　",""))</f>
        <v>有賀智子</v>
      </c>
      <c r="N47" s="90" t="s">
        <v>399</v>
      </c>
    </row>
    <row r="48" spans="1:14">
      <c r="B48" s="71" t="s">
        <v>241</v>
      </c>
      <c r="C48" s="72"/>
      <c r="D48" s="73">
        <v>0</v>
      </c>
      <c r="E48" s="74" t="s">
        <v>78</v>
      </c>
      <c r="F48" s="75" t="s">
        <v>31</v>
      </c>
      <c r="G48" s="112" t="s">
        <v>256</v>
      </c>
      <c r="I48" s="131" t="s">
        <v>230</v>
      </c>
      <c r="J48" s="27" t="s">
        <v>227</v>
      </c>
      <c r="K48" s="86" t="s">
        <v>471</v>
      </c>
      <c r="L48" s="129">
        <v>2</v>
      </c>
      <c r="M48" s="130" t="str">
        <f t="shared" si="0"/>
        <v>桑原佑典</v>
      </c>
      <c r="N48" s="90" t="s">
        <v>402</v>
      </c>
    </row>
    <row r="49" spans="2:14">
      <c r="B49" s="71" t="s">
        <v>275</v>
      </c>
      <c r="C49" s="72"/>
      <c r="D49" s="73">
        <v>0</v>
      </c>
      <c r="E49" s="74" t="s">
        <v>78</v>
      </c>
      <c r="F49" s="75" t="s">
        <v>31</v>
      </c>
      <c r="G49" s="112" t="s">
        <v>254</v>
      </c>
      <c r="I49" s="131" t="s">
        <v>286</v>
      </c>
      <c r="J49" s="27" t="s">
        <v>281</v>
      </c>
      <c r="K49" s="86" t="s">
        <v>471</v>
      </c>
      <c r="L49" s="129">
        <v>3</v>
      </c>
      <c r="M49" s="130" t="str">
        <f>(SUBSTITUTE((SUBSTITUTE(N49," ","　")),"　",""))</f>
        <v>伊藤健吾</v>
      </c>
      <c r="N49" s="90" t="s">
        <v>472</v>
      </c>
    </row>
    <row r="50" spans="2:14">
      <c r="B50" s="71" t="s">
        <v>276</v>
      </c>
      <c r="C50" s="72"/>
      <c r="D50" s="73">
        <v>0</v>
      </c>
      <c r="E50" s="74" t="s">
        <v>78</v>
      </c>
      <c r="F50" s="75" t="s">
        <v>31</v>
      </c>
      <c r="G50" s="112" t="s">
        <v>254</v>
      </c>
      <c r="I50" s="131" t="s">
        <v>287</v>
      </c>
      <c r="J50" s="27" t="s">
        <v>280</v>
      </c>
      <c r="K50" s="86" t="s">
        <v>471</v>
      </c>
      <c r="L50" s="129">
        <v>4</v>
      </c>
      <c r="M50" s="130" t="str">
        <f>(SUBSTITUTE((SUBSTITUTE(N50," ","　")),"　",""))</f>
        <v>佐瀨裕之</v>
      </c>
      <c r="N50" s="90" t="s">
        <v>400</v>
      </c>
    </row>
    <row r="51" spans="2:14">
      <c r="B51" s="71" t="s">
        <v>243</v>
      </c>
      <c r="C51" s="72"/>
      <c r="D51" s="73">
        <v>0</v>
      </c>
      <c r="E51" s="74" t="s">
        <v>78</v>
      </c>
      <c r="F51" s="75"/>
      <c r="G51" s="112"/>
      <c r="I51" s="94" t="s">
        <v>233</v>
      </c>
      <c r="K51" s="86" t="s">
        <v>471</v>
      </c>
      <c r="L51" s="129">
        <v>5</v>
      </c>
      <c r="M51" s="130" t="str">
        <f t="shared" si="0"/>
        <v>山下勝行</v>
      </c>
      <c r="N51" s="90" t="s">
        <v>401</v>
      </c>
    </row>
    <row r="52" spans="2:14" ht="15" thickBot="1">
      <c r="B52" s="71"/>
      <c r="C52" s="72"/>
      <c r="D52" s="73"/>
      <c r="E52" s="74"/>
      <c r="F52" s="75"/>
      <c r="G52" s="112"/>
      <c r="I52" s="81" t="str">
        <f>IF(申請書!AE12=参照リスト!J14,参照リスト!I47,IF(申請書!AE12=参照リスト!J17,参照リスト!I47,IF(申請書!AE12=参照リスト!J22,参照リスト!I48,IF(申請書!AE12=参照リスト!J15,参照リスト!I49,IF(申請書!AE12=参照リスト!J18,参照リスト!I50,IF(申請書!AE12=参照リスト!J19,参照リスト!I50,IF(申請書!AE12=参照リスト!J20,参照リスト!I50,"")))))))</f>
        <v/>
      </c>
      <c r="K52" s="161" t="s">
        <v>471</v>
      </c>
      <c r="L52" s="162">
        <v>6</v>
      </c>
      <c r="M52" s="101" t="str">
        <f t="shared" si="0"/>
        <v>山下勝行</v>
      </c>
      <c r="N52" s="163" t="s">
        <v>401</v>
      </c>
    </row>
    <row r="53" spans="2:14">
      <c r="B53" s="55"/>
      <c r="C53" s="56"/>
      <c r="D53" s="68"/>
      <c r="E53" s="57"/>
      <c r="F53" s="55"/>
      <c r="G53" s="113"/>
      <c r="I53" s="27" t="s">
        <v>288</v>
      </c>
      <c r="K53" s="86" t="s">
        <v>471</v>
      </c>
      <c r="L53" s="129">
        <v>7</v>
      </c>
      <c r="M53" s="130" t="str">
        <f t="shared" si="0"/>
        <v>谷水雅治</v>
      </c>
      <c r="N53" s="90" t="s">
        <v>404</v>
      </c>
    </row>
    <row r="54" spans="2:14" ht="15" thickBot="1">
      <c r="B54" s="78" t="s">
        <v>94</v>
      </c>
      <c r="C54" s="36"/>
      <c r="E54" s="9"/>
      <c r="K54" s="107" t="s">
        <v>471</v>
      </c>
      <c r="L54" s="160">
        <v>8</v>
      </c>
      <c r="M54" s="108" t="str">
        <f t="shared" si="0"/>
        <v>伊藤茜</v>
      </c>
      <c r="N54" s="109" t="s">
        <v>403</v>
      </c>
    </row>
    <row r="55" spans="2:14" ht="15" thickTop="1">
      <c r="B55" s="104" t="s">
        <v>95</v>
      </c>
      <c r="C55" s="36"/>
      <c r="D55" s="36"/>
      <c r="E55" s="36"/>
      <c r="F55" s="9"/>
      <c r="G55" s="9"/>
      <c r="K55" s="86" t="s">
        <v>473</v>
      </c>
      <c r="L55" s="129">
        <v>1</v>
      </c>
      <c r="M55" s="130" t="str">
        <f t="shared" si="0"/>
        <v>鈴木真太郎</v>
      </c>
      <c r="N55" s="90" t="s">
        <v>474</v>
      </c>
    </row>
    <row r="56" spans="2:14">
      <c r="B56" s="78" t="s">
        <v>96</v>
      </c>
      <c r="C56" s="36"/>
      <c r="D56" s="36"/>
      <c r="E56" s="36"/>
      <c r="F56" s="9"/>
      <c r="G56" s="9"/>
      <c r="K56" s="86" t="s">
        <v>473</v>
      </c>
      <c r="L56" s="129">
        <v>2</v>
      </c>
      <c r="M56" s="130" t="str">
        <f t="shared" si="0"/>
        <v>中桐貴生</v>
      </c>
      <c r="N56" s="90" t="s">
        <v>405</v>
      </c>
    </row>
    <row r="57" spans="2:14">
      <c r="B57" s="78" t="s">
        <v>98</v>
      </c>
      <c r="C57" s="36"/>
      <c r="D57" s="36"/>
      <c r="E57" s="36"/>
      <c r="F57" s="9"/>
      <c r="G57" s="9"/>
      <c r="J57" s="67"/>
      <c r="K57" s="86" t="s">
        <v>473</v>
      </c>
      <c r="L57" s="129">
        <v>3</v>
      </c>
      <c r="M57" s="130" t="str">
        <f t="shared" si="0"/>
        <v>板橋悠</v>
      </c>
      <c r="N57" s="90" t="s">
        <v>475</v>
      </c>
    </row>
    <row r="58" spans="2:14">
      <c r="B58" s="78" t="s">
        <v>99</v>
      </c>
      <c r="C58" s="36"/>
      <c r="D58" s="36"/>
      <c r="E58" s="36"/>
      <c r="F58" s="9"/>
      <c r="G58" s="9"/>
      <c r="K58" s="86" t="s">
        <v>473</v>
      </c>
      <c r="L58" s="129">
        <v>4</v>
      </c>
      <c r="M58" s="130" t="str">
        <f t="shared" si="0"/>
        <v>奥田昇</v>
      </c>
      <c r="N58" s="90" t="s">
        <v>414</v>
      </c>
    </row>
    <row r="59" spans="2:14">
      <c r="C59" s="36"/>
      <c r="D59" s="36"/>
      <c r="E59" s="36"/>
      <c r="F59" s="9"/>
      <c r="G59" s="9"/>
      <c r="K59" s="86" t="s">
        <v>473</v>
      </c>
      <c r="L59" s="129">
        <v>5</v>
      </c>
      <c r="M59" s="130" t="str">
        <f t="shared" si="0"/>
        <v>蔦谷匠</v>
      </c>
      <c r="N59" s="90" t="s">
        <v>476</v>
      </c>
    </row>
    <row r="60" spans="2:14">
      <c r="B60" s="27" t="s">
        <v>101</v>
      </c>
      <c r="D60" s="36"/>
      <c r="E60" s="36"/>
      <c r="F60" s="9"/>
      <c r="G60" s="9"/>
      <c r="K60" s="86" t="s">
        <v>473</v>
      </c>
      <c r="L60" s="129">
        <v>6</v>
      </c>
      <c r="M60" s="130" t="str">
        <f t="shared" si="0"/>
        <v>勝田長貴</v>
      </c>
      <c r="N60" s="90" t="s">
        <v>407</v>
      </c>
    </row>
    <row r="61" spans="2:14">
      <c r="B61" s="27" t="s">
        <v>103</v>
      </c>
      <c r="C61" s="27" t="s">
        <v>104</v>
      </c>
      <c r="E61" s="9"/>
      <c r="F61" s="9"/>
      <c r="G61" s="9"/>
      <c r="K61" s="161" t="s">
        <v>473</v>
      </c>
      <c r="L61" s="162">
        <v>7</v>
      </c>
      <c r="M61" s="101" t="str">
        <f t="shared" si="0"/>
        <v>勝田長貴</v>
      </c>
      <c r="N61" s="163" t="s">
        <v>522</v>
      </c>
    </row>
    <row r="62" spans="2:14" ht="15">
      <c r="B62" s="27" t="s">
        <v>106</v>
      </c>
      <c r="C62" s="36" t="s">
        <v>107</v>
      </c>
      <c r="K62" s="86" t="s">
        <v>473</v>
      </c>
      <c r="L62" s="129">
        <v>8</v>
      </c>
      <c r="M62" s="130" t="str">
        <f t="shared" si="0"/>
        <v>申亜凡</v>
      </c>
      <c r="N62" s="90" t="s">
        <v>477</v>
      </c>
    </row>
    <row r="63" spans="2:14">
      <c r="B63" s="27" t="s">
        <v>231</v>
      </c>
      <c r="C63" s="27" t="s">
        <v>108</v>
      </c>
      <c r="D63" s="66"/>
      <c r="E63" s="37"/>
      <c r="K63" s="86" t="s">
        <v>473</v>
      </c>
      <c r="L63" s="129">
        <v>9</v>
      </c>
      <c r="M63" s="130" t="str">
        <f t="shared" si="0"/>
        <v>山田佳裕</v>
      </c>
      <c r="N63" s="90" t="s">
        <v>478</v>
      </c>
    </row>
    <row r="64" spans="2:14" ht="15">
      <c r="B64" s="27" t="s">
        <v>109</v>
      </c>
      <c r="C64" s="36" t="s">
        <v>110</v>
      </c>
      <c r="D64" s="67"/>
      <c r="E64" s="9"/>
      <c r="K64" s="86" t="s">
        <v>473</v>
      </c>
      <c r="L64" s="129">
        <v>10</v>
      </c>
      <c r="M64" s="130" t="str">
        <f t="shared" si="0"/>
        <v>中原聖乃</v>
      </c>
      <c r="N64" s="90" t="s">
        <v>479</v>
      </c>
    </row>
    <row r="65" spans="2:14" ht="15">
      <c r="B65" s="27" t="s">
        <v>114</v>
      </c>
      <c r="C65" s="36" t="s">
        <v>115</v>
      </c>
      <c r="E65" s="9"/>
      <c r="K65" s="86" t="s">
        <v>473</v>
      </c>
      <c r="L65" s="129">
        <v>11</v>
      </c>
      <c r="M65" s="130" t="str">
        <f t="shared" si="0"/>
        <v>RYANJoseph</v>
      </c>
      <c r="N65" s="90" t="s">
        <v>480</v>
      </c>
    </row>
    <row r="66" spans="2:14" ht="15">
      <c r="B66" s="27" t="s">
        <v>116</v>
      </c>
      <c r="C66" s="36" t="s">
        <v>117</v>
      </c>
      <c r="D66" s="67"/>
      <c r="E66" s="9"/>
      <c r="K66" s="86" t="s">
        <v>473</v>
      </c>
      <c r="L66" s="129">
        <v>12</v>
      </c>
      <c r="M66" s="130" t="str">
        <f t="shared" si="0"/>
        <v>堀川恵司</v>
      </c>
      <c r="N66" s="90" t="s">
        <v>481</v>
      </c>
    </row>
    <row r="67" spans="2:14" ht="15">
      <c r="B67" s="27" t="s">
        <v>118</v>
      </c>
      <c r="C67" s="36" t="s">
        <v>119</v>
      </c>
      <c r="D67" s="67"/>
      <c r="E67" s="9"/>
      <c r="K67" s="86" t="s">
        <v>473</v>
      </c>
      <c r="L67" s="129">
        <v>13</v>
      </c>
      <c r="M67" s="130" t="str">
        <f t="shared" si="0"/>
        <v>伊藤孝</v>
      </c>
      <c r="N67" s="90" t="s">
        <v>406</v>
      </c>
    </row>
    <row r="68" spans="2:14">
      <c r="B68" s="27" t="s">
        <v>120</v>
      </c>
      <c r="C68" s="27" t="s">
        <v>121</v>
      </c>
      <c r="D68" s="67"/>
      <c r="E68" s="9"/>
      <c r="K68" s="86" t="s">
        <v>473</v>
      </c>
      <c r="L68" s="129">
        <v>14</v>
      </c>
      <c r="M68" s="130" t="str">
        <f t="shared" si="0"/>
        <v>佐野雅規</v>
      </c>
      <c r="N68" s="90" t="s">
        <v>482</v>
      </c>
    </row>
    <row r="69" spans="2:14">
      <c r="C69" s="36"/>
      <c r="D69" s="67"/>
      <c r="E69" s="9"/>
      <c r="K69" s="86" t="s">
        <v>473</v>
      </c>
      <c r="L69" s="129">
        <v>15</v>
      </c>
      <c r="M69" s="130" t="str">
        <f t="shared" si="0"/>
        <v>石丸恵利子</v>
      </c>
      <c r="N69" s="90" t="s">
        <v>412</v>
      </c>
    </row>
    <row r="70" spans="2:14">
      <c r="B70" s="27" t="s">
        <v>122</v>
      </c>
      <c r="C70" s="36"/>
      <c r="D70" s="67"/>
      <c r="E70" s="9"/>
      <c r="K70" s="86" t="s">
        <v>473</v>
      </c>
      <c r="L70" s="129">
        <v>16</v>
      </c>
      <c r="M70" s="130" t="str">
        <f t="shared" si="0"/>
        <v>日下宗一郎</v>
      </c>
      <c r="N70" s="90" t="s">
        <v>408</v>
      </c>
    </row>
    <row r="71" spans="2:14" ht="15">
      <c r="B71" s="27" t="s">
        <v>123</v>
      </c>
      <c r="C71" s="36" t="s">
        <v>124</v>
      </c>
      <c r="D71" s="67"/>
      <c r="E71" s="9"/>
      <c r="K71" s="86" t="s">
        <v>473</v>
      </c>
      <c r="L71" s="129">
        <v>17</v>
      </c>
      <c r="M71" s="130" t="str">
        <f t="shared" si="0"/>
        <v>張勁</v>
      </c>
      <c r="N71" s="90" t="s">
        <v>413</v>
      </c>
    </row>
    <row r="72" spans="2:14">
      <c r="C72" s="36"/>
      <c r="D72" s="67"/>
      <c r="E72" s="9"/>
      <c r="K72" s="86" t="s">
        <v>473</v>
      </c>
      <c r="L72" s="129">
        <v>18</v>
      </c>
      <c r="M72" s="130" t="str">
        <f t="shared" si="0"/>
        <v>田代喬</v>
      </c>
      <c r="N72" s="90" t="s">
        <v>409</v>
      </c>
    </row>
    <row r="73" spans="2:14">
      <c r="B73" s="27" t="s">
        <v>125</v>
      </c>
      <c r="C73" s="36"/>
      <c r="D73" s="67"/>
      <c r="E73" s="9"/>
      <c r="K73" s="86" t="s">
        <v>473</v>
      </c>
      <c r="L73" s="129">
        <v>19</v>
      </c>
      <c r="M73" s="130" t="str">
        <f t="shared" si="0"/>
        <v>田村朋美</v>
      </c>
      <c r="N73" s="90" t="s">
        <v>483</v>
      </c>
    </row>
    <row r="74" spans="2:14">
      <c r="B74" s="27" t="s">
        <v>126</v>
      </c>
      <c r="C74" s="27" t="s">
        <v>127</v>
      </c>
      <c r="D74" s="67"/>
      <c r="E74" s="9"/>
      <c r="K74" s="86" t="s">
        <v>473</v>
      </c>
      <c r="L74" s="129">
        <v>20</v>
      </c>
      <c r="M74" s="130" t="str">
        <f t="shared" si="0"/>
        <v>相澤正隆</v>
      </c>
      <c r="N74" s="90" t="s">
        <v>441</v>
      </c>
    </row>
    <row r="75" spans="2:14">
      <c r="B75" s="27" t="s">
        <v>128</v>
      </c>
      <c r="C75" s="27" t="s">
        <v>129</v>
      </c>
      <c r="D75" s="67"/>
      <c r="E75" s="9"/>
      <c r="K75" s="86" t="s">
        <v>473</v>
      </c>
      <c r="L75" s="129">
        <v>21</v>
      </c>
      <c r="M75" s="130" t="str">
        <f t="shared" si="0"/>
        <v>安間了</v>
      </c>
      <c r="N75" s="90" t="s">
        <v>410</v>
      </c>
    </row>
    <row r="76" spans="2:14" ht="15" thickBot="1">
      <c r="B76" s="27" t="s">
        <v>47</v>
      </c>
      <c r="C76" s="27" t="s">
        <v>130</v>
      </c>
      <c r="D76" s="67"/>
      <c r="E76" s="9"/>
      <c r="K76" s="107" t="s">
        <v>473</v>
      </c>
      <c r="L76" s="160">
        <v>22</v>
      </c>
      <c r="M76" s="108" t="str">
        <f t="shared" si="0"/>
        <v>谷田貝亜紀代</v>
      </c>
      <c r="N76" s="109" t="s">
        <v>484</v>
      </c>
    </row>
    <row r="77" spans="2:14" ht="15" thickTop="1">
      <c r="B77" s="27" t="s">
        <v>48</v>
      </c>
      <c r="C77" s="27" t="s">
        <v>131</v>
      </c>
      <c r="D77" s="67"/>
      <c r="E77" s="9"/>
      <c r="K77" s="86" t="s">
        <v>485</v>
      </c>
      <c r="L77" s="129">
        <v>1</v>
      </c>
      <c r="M77" s="130" t="str">
        <f>(SUBSTITUTE((SUBSTITUTE(N77," ","　")),"　",""))</f>
        <v>直江将司</v>
      </c>
      <c r="N77" s="90" t="s">
        <v>423</v>
      </c>
    </row>
    <row r="78" spans="2:14">
      <c r="B78" s="27" t="s">
        <v>132</v>
      </c>
      <c r="C78" s="27" t="s">
        <v>133</v>
      </c>
      <c r="D78" s="67"/>
      <c r="E78" s="9"/>
      <c r="K78" s="86" t="s">
        <v>485</v>
      </c>
      <c r="L78" s="129">
        <v>2</v>
      </c>
      <c r="M78" s="130" t="str">
        <f t="shared" ref="M78:M136" si="1">(SUBSTITUTE((SUBSTITUTE(N78," ","　")),"　",""))</f>
        <v>末次健司</v>
      </c>
      <c r="N78" s="90" t="s">
        <v>486</v>
      </c>
    </row>
    <row r="79" spans="2:14">
      <c r="B79" s="27" t="s">
        <v>134</v>
      </c>
      <c r="C79" s="27" t="s">
        <v>135</v>
      </c>
      <c r="K79" s="86" t="s">
        <v>485</v>
      </c>
      <c r="L79" s="129">
        <v>3</v>
      </c>
      <c r="M79" s="130" t="str">
        <f t="shared" si="1"/>
        <v>尾坂兼一</v>
      </c>
      <c r="N79" s="90" t="s">
        <v>436</v>
      </c>
    </row>
    <row r="80" spans="2:14">
      <c r="B80" s="27" t="s">
        <v>136</v>
      </c>
      <c r="C80" s="27" t="s">
        <v>137</v>
      </c>
      <c r="K80" s="86" t="s">
        <v>485</v>
      </c>
      <c r="L80" s="129">
        <v>4</v>
      </c>
      <c r="M80" s="130" t="str">
        <f t="shared" si="1"/>
        <v>岩井紀子</v>
      </c>
      <c r="N80" s="90" t="s">
        <v>420</v>
      </c>
    </row>
    <row r="81" spans="2:14">
      <c r="B81" s="27" t="s">
        <v>102</v>
      </c>
      <c r="C81" s="27" t="s">
        <v>138</v>
      </c>
      <c r="D81" s="67"/>
      <c r="E81" s="9"/>
      <c r="K81" s="86" t="s">
        <v>485</v>
      </c>
      <c r="L81" s="129">
        <v>5</v>
      </c>
      <c r="M81" s="130" t="str">
        <f t="shared" si="1"/>
        <v>越川昌美</v>
      </c>
      <c r="N81" s="90" t="s">
        <v>418</v>
      </c>
    </row>
    <row r="82" spans="2:14">
      <c r="C82" s="36"/>
      <c r="D82" s="67"/>
      <c r="E82" s="9"/>
      <c r="K82" s="86" t="s">
        <v>485</v>
      </c>
      <c r="L82" s="129">
        <v>6</v>
      </c>
      <c r="M82" s="130" t="str">
        <f t="shared" si="1"/>
        <v>佐藤拓哉</v>
      </c>
      <c r="N82" s="90" t="s">
        <v>487</v>
      </c>
    </row>
    <row r="83" spans="2:14">
      <c r="B83" s="78" t="s">
        <v>139</v>
      </c>
      <c r="C83" s="36"/>
      <c r="D83" s="67"/>
      <c r="E83" s="9"/>
      <c r="K83" s="86" t="s">
        <v>485</v>
      </c>
      <c r="L83" s="129">
        <v>7</v>
      </c>
      <c r="M83" s="130" t="str">
        <f t="shared" si="1"/>
        <v>半場祐子</v>
      </c>
      <c r="N83" s="90" t="s">
        <v>488</v>
      </c>
    </row>
    <row r="84" spans="2:14">
      <c r="B84" s="27" t="s">
        <v>140</v>
      </c>
      <c r="C84" s="36"/>
      <c r="D84" s="69"/>
      <c r="E84" s="9"/>
      <c r="K84" s="86" t="s">
        <v>485</v>
      </c>
      <c r="L84" s="129">
        <v>8</v>
      </c>
      <c r="M84" s="130" t="str">
        <f t="shared" si="1"/>
        <v>大石善隆</v>
      </c>
      <c r="N84" s="90" t="s">
        <v>489</v>
      </c>
    </row>
    <row r="85" spans="2:14">
      <c r="B85" s="78" t="s">
        <v>141</v>
      </c>
      <c r="C85" s="36"/>
      <c r="K85" s="86" t="s">
        <v>485</v>
      </c>
      <c r="L85" s="129">
        <v>9</v>
      </c>
      <c r="M85" s="130" t="str">
        <f t="shared" si="1"/>
        <v>榎本孝晃</v>
      </c>
      <c r="N85" s="90" t="s">
        <v>490</v>
      </c>
    </row>
    <row r="86" spans="2:14">
      <c r="B86" s="78" t="s">
        <v>142</v>
      </c>
      <c r="K86" s="86" t="s">
        <v>485</v>
      </c>
      <c r="L86" s="129">
        <v>10</v>
      </c>
      <c r="M86" s="130" t="str">
        <f t="shared" si="1"/>
        <v>漢那直也</v>
      </c>
      <c r="N86" s="90" t="s">
        <v>491</v>
      </c>
    </row>
    <row r="87" spans="2:14">
      <c r="K87" s="86" t="s">
        <v>485</v>
      </c>
      <c r="L87" s="129">
        <v>11</v>
      </c>
      <c r="M87" s="130" t="str">
        <f t="shared" si="1"/>
        <v>目戸綾乃</v>
      </c>
      <c r="N87" s="90" t="s">
        <v>492</v>
      </c>
    </row>
    <row r="88" spans="2:14">
      <c r="B88" s="101" t="s">
        <v>215</v>
      </c>
      <c r="C88" s="101" t="s">
        <v>257</v>
      </c>
      <c r="K88" s="86" t="s">
        <v>485</v>
      </c>
      <c r="L88" s="129">
        <v>12</v>
      </c>
      <c r="M88" s="130" t="str">
        <f t="shared" si="1"/>
        <v>松林順</v>
      </c>
      <c r="N88" s="90" t="s">
        <v>428</v>
      </c>
    </row>
    <row r="89" spans="2:14">
      <c r="B89" s="101"/>
      <c r="C89" s="105" t="s">
        <v>258</v>
      </c>
      <c r="K89" s="86" t="s">
        <v>485</v>
      </c>
      <c r="L89" s="129">
        <v>13</v>
      </c>
      <c r="M89" s="130" t="str">
        <f t="shared" si="1"/>
        <v>檀浦正子</v>
      </c>
      <c r="N89" s="90" t="s">
        <v>493</v>
      </c>
    </row>
    <row r="90" spans="2:14">
      <c r="K90" s="86" t="s">
        <v>485</v>
      </c>
      <c r="L90" s="129">
        <v>14</v>
      </c>
      <c r="M90" s="130" t="str">
        <f t="shared" si="1"/>
        <v>西澤秀明</v>
      </c>
      <c r="N90" s="90" t="s">
        <v>421</v>
      </c>
    </row>
    <row r="91" spans="2:14">
      <c r="K91" s="86" t="s">
        <v>485</v>
      </c>
      <c r="L91" s="129">
        <v>15</v>
      </c>
      <c r="M91" s="130" t="str">
        <f t="shared" si="1"/>
        <v>石山大三</v>
      </c>
      <c r="N91" s="90" t="s">
        <v>431</v>
      </c>
    </row>
    <row r="92" spans="2:14">
      <c r="K92" s="86" t="s">
        <v>485</v>
      </c>
      <c r="L92" s="129">
        <v>16</v>
      </c>
      <c r="M92" s="130" t="str">
        <f t="shared" si="1"/>
        <v>JoJaeguk</v>
      </c>
      <c r="N92" s="90" t="s">
        <v>494</v>
      </c>
    </row>
    <row r="93" spans="2:14">
      <c r="K93" s="86" t="s">
        <v>485</v>
      </c>
      <c r="L93" s="129">
        <v>17</v>
      </c>
      <c r="M93" s="130" t="str">
        <f t="shared" si="1"/>
        <v>大竹裕里恵</v>
      </c>
      <c r="N93" s="90" t="s">
        <v>495</v>
      </c>
    </row>
    <row r="94" spans="2:14">
      <c r="K94" s="86" t="s">
        <v>485</v>
      </c>
      <c r="L94" s="129">
        <v>18</v>
      </c>
      <c r="M94" s="130" t="str">
        <f t="shared" si="1"/>
        <v>神宮字寛</v>
      </c>
      <c r="N94" s="90" t="s">
        <v>496</v>
      </c>
    </row>
    <row r="95" spans="2:14">
      <c r="K95" s="86" t="s">
        <v>485</v>
      </c>
      <c r="L95" s="129">
        <v>19</v>
      </c>
      <c r="M95" s="130" t="str">
        <f t="shared" si="1"/>
        <v>SanjeetaSharmaPokharel</v>
      </c>
      <c r="N95" s="90" t="s">
        <v>416</v>
      </c>
    </row>
    <row r="96" spans="2:14">
      <c r="K96" s="86" t="s">
        <v>485</v>
      </c>
      <c r="L96" s="129">
        <v>20</v>
      </c>
      <c r="M96" s="130" t="str">
        <f t="shared" si="1"/>
        <v>川越清樹</v>
      </c>
      <c r="N96" s="90" t="s">
        <v>497</v>
      </c>
    </row>
    <row r="97" spans="11:14">
      <c r="K97" s="86" t="s">
        <v>485</v>
      </c>
      <c r="L97" s="129">
        <v>21</v>
      </c>
      <c r="M97" s="130" t="str">
        <f t="shared" si="1"/>
        <v>市栄智明</v>
      </c>
      <c r="N97" s="90" t="s">
        <v>415</v>
      </c>
    </row>
    <row r="98" spans="11:14">
      <c r="K98" s="651" t="s">
        <v>485</v>
      </c>
      <c r="L98" s="652">
        <v>22</v>
      </c>
      <c r="M98" s="130" t="str">
        <f t="shared" si="1"/>
        <v>徳永朋祥</v>
      </c>
      <c r="N98" s="653" t="s">
        <v>520</v>
      </c>
    </row>
    <row r="99" spans="11:14">
      <c r="K99" s="86" t="s">
        <v>485</v>
      </c>
      <c r="L99" s="129">
        <v>23</v>
      </c>
      <c r="M99" s="130" t="str">
        <f t="shared" si="1"/>
        <v>関宰</v>
      </c>
      <c r="N99" s="90" t="s">
        <v>498</v>
      </c>
    </row>
    <row r="100" spans="11:14">
      <c r="K100" s="86" t="s">
        <v>485</v>
      </c>
      <c r="L100" s="129">
        <v>24</v>
      </c>
      <c r="M100" s="130" t="str">
        <f t="shared" si="1"/>
        <v>大塚彰</v>
      </c>
      <c r="N100" s="90" t="s">
        <v>499</v>
      </c>
    </row>
    <row r="101" spans="11:14">
      <c r="K101" s="86" t="s">
        <v>485</v>
      </c>
      <c r="L101" s="129">
        <v>25</v>
      </c>
      <c r="M101" s="130" t="str">
        <f t="shared" si="1"/>
        <v>浦川梨恵子</v>
      </c>
      <c r="N101" s="90" t="s">
        <v>425</v>
      </c>
    </row>
    <row r="102" spans="11:14">
      <c r="K102" s="161" t="s">
        <v>485</v>
      </c>
      <c r="L102" s="162">
        <v>26</v>
      </c>
      <c r="M102" s="101" t="str">
        <f t="shared" si="1"/>
        <v>浦川梨恵子</v>
      </c>
      <c r="N102" s="163" t="s">
        <v>425</v>
      </c>
    </row>
    <row r="103" spans="11:14">
      <c r="K103" s="86" t="s">
        <v>485</v>
      </c>
      <c r="L103" s="129">
        <v>27</v>
      </c>
      <c r="M103" s="130" t="str">
        <f t="shared" si="1"/>
        <v>三浦一輝</v>
      </c>
      <c r="N103" s="90" t="s">
        <v>419</v>
      </c>
    </row>
    <row r="104" spans="11:14">
      <c r="K104" s="86" t="s">
        <v>485</v>
      </c>
      <c r="L104" s="129">
        <v>28</v>
      </c>
      <c r="M104" s="130" t="str">
        <f t="shared" si="1"/>
        <v>横尾頼子</v>
      </c>
      <c r="N104" s="90" t="s">
        <v>430</v>
      </c>
    </row>
    <row r="105" spans="11:14">
      <c r="K105" s="86" t="s">
        <v>485</v>
      </c>
      <c r="L105" s="129">
        <v>29</v>
      </c>
      <c r="M105" s="130" t="str">
        <f t="shared" si="1"/>
        <v>大河内博</v>
      </c>
      <c r="N105" s="90" t="s">
        <v>500</v>
      </c>
    </row>
    <row r="106" spans="11:14">
      <c r="K106" s="86" t="s">
        <v>485</v>
      </c>
      <c r="L106" s="129">
        <v>30</v>
      </c>
      <c r="M106" s="130" t="str">
        <f t="shared" si="1"/>
        <v>板井啓明</v>
      </c>
      <c r="N106" s="90" t="s">
        <v>501</v>
      </c>
    </row>
    <row r="107" spans="11:14">
      <c r="K107" s="86" t="s">
        <v>485</v>
      </c>
      <c r="L107" s="129">
        <v>31</v>
      </c>
      <c r="M107" s="130" t="str">
        <f t="shared" si="1"/>
        <v>伊藤貴則</v>
      </c>
      <c r="N107" s="90" t="s">
        <v>502</v>
      </c>
    </row>
    <row r="108" spans="11:14">
      <c r="K108" s="86" t="s">
        <v>485</v>
      </c>
      <c r="L108" s="129">
        <v>32</v>
      </c>
      <c r="M108" s="130" t="str">
        <f t="shared" si="1"/>
        <v>石田卓也</v>
      </c>
      <c r="N108" s="90" t="s">
        <v>424</v>
      </c>
    </row>
    <row r="109" spans="11:14">
      <c r="K109" s="86" t="s">
        <v>485</v>
      </c>
      <c r="L109" s="129">
        <v>33</v>
      </c>
      <c r="M109" s="130" t="str">
        <f t="shared" si="1"/>
        <v>榊原厚一</v>
      </c>
      <c r="N109" s="90" t="s">
        <v>503</v>
      </c>
    </row>
    <row r="110" spans="11:14">
      <c r="K110" s="86" t="s">
        <v>485</v>
      </c>
      <c r="L110" s="129">
        <v>34</v>
      </c>
      <c r="M110" s="130" t="str">
        <f t="shared" si="1"/>
        <v>太田民久</v>
      </c>
      <c r="N110" s="90" t="s">
        <v>422</v>
      </c>
    </row>
    <row r="111" spans="11:14">
      <c r="K111" s="86" t="s">
        <v>485</v>
      </c>
      <c r="L111" s="129">
        <v>35</v>
      </c>
      <c r="M111" s="130" t="str">
        <f t="shared" si="1"/>
        <v>松井直弘</v>
      </c>
      <c r="N111" s="90" t="s">
        <v>417</v>
      </c>
    </row>
    <row r="112" spans="11:14">
      <c r="K112" s="86" t="s">
        <v>485</v>
      </c>
      <c r="L112" s="129">
        <v>36</v>
      </c>
      <c r="M112" s="130" t="str">
        <f t="shared" si="1"/>
        <v>矢内純太</v>
      </c>
      <c r="N112" s="90" t="s">
        <v>504</v>
      </c>
    </row>
    <row r="113" spans="11:14">
      <c r="K113" s="86" t="s">
        <v>485</v>
      </c>
      <c r="L113" s="129">
        <v>37</v>
      </c>
      <c r="M113" s="130" t="str">
        <f t="shared" si="1"/>
        <v>堀川恵司</v>
      </c>
      <c r="N113" s="90" t="s">
        <v>411</v>
      </c>
    </row>
    <row r="114" spans="11:14">
      <c r="K114" s="86" t="s">
        <v>485</v>
      </c>
      <c r="L114" s="129">
        <v>38</v>
      </c>
      <c r="M114" s="130" t="str">
        <f t="shared" si="1"/>
        <v>勝山正則</v>
      </c>
      <c r="N114" s="90" t="s">
        <v>505</v>
      </c>
    </row>
    <row r="115" spans="11:14">
      <c r="K115" s="86" t="s">
        <v>485</v>
      </c>
      <c r="L115" s="129">
        <v>39</v>
      </c>
      <c r="M115" s="130" t="str">
        <f t="shared" si="1"/>
        <v>宮田理恵</v>
      </c>
      <c r="N115" s="90" t="s">
        <v>506</v>
      </c>
    </row>
    <row r="116" spans="11:14">
      <c r="K116" s="86" t="s">
        <v>485</v>
      </c>
      <c r="L116" s="129">
        <v>40</v>
      </c>
      <c r="M116" s="130" t="str">
        <f t="shared" si="1"/>
        <v>高野祥太朗</v>
      </c>
      <c r="N116" s="90" t="s">
        <v>507</v>
      </c>
    </row>
    <row r="117" spans="11:14">
      <c r="K117" s="86" t="s">
        <v>485</v>
      </c>
      <c r="L117" s="129">
        <v>41</v>
      </c>
      <c r="M117" s="130" t="str">
        <f t="shared" si="1"/>
        <v>岩田智也</v>
      </c>
      <c r="N117" s="90" t="s">
        <v>508</v>
      </c>
    </row>
    <row r="118" spans="11:14">
      <c r="K118" s="86" t="s">
        <v>485</v>
      </c>
      <c r="L118" s="129">
        <v>42</v>
      </c>
      <c r="M118" s="130" t="str">
        <f t="shared" si="1"/>
        <v>竹内望</v>
      </c>
      <c r="N118" s="90" t="s">
        <v>432</v>
      </c>
    </row>
    <row r="119" spans="11:14">
      <c r="K119" s="86" t="s">
        <v>485</v>
      </c>
      <c r="L119" s="129">
        <v>43</v>
      </c>
      <c r="M119" s="130" t="str">
        <f t="shared" si="1"/>
        <v>大竹翼</v>
      </c>
      <c r="N119" s="90" t="s">
        <v>434</v>
      </c>
    </row>
    <row r="120" spans="11:14">
      <c r="K120" s="86" t="s">
        <v>485</v>
      </c>
      <c r="L120" s="129">
        <v>44</v>
      </c>
      <c r="M120" s="130" t="str">
        <f t="shared" si="1"/>
        <v>山下勝行</v>
      </c>
      <c r="N120" s="90" t="s">
        <v>401</v>
      </c>
    </row>
    <row r="121" spans="11:14">
      <c r="K121" s="86" t="s">
        <v>485</v>
      </c>
      <c r="L121" s="129">
        <v>45</v>
      </c>
      <c r="M121" s="130" t="str">
        <f t="shared" si="1"/>
        <v>苅部甚一</v>
      </c>
      <c r="N121" s="90" t="s">
        <v>509</v>
      </c>
    </row>
    <row r="122" spans="11:14">
      <c r="K122" s="86" t="s">
        <v>485</v>
      </c>
      <c r="L122" s="129">
        <v>46</v>
      </c>
      <c r="M122" s="130" t="str">
        <f t="shared" si="1"/>
        <v>池谷透</v>
      </c>
      <c r="N122" s="90" t="s">
        <v>510</v>
      </c>
    </row>
    <row r="123" spans="11:14">
      <c r="K123" s="86" t="s">
        <v>485</v>
      </c>
      <c r="L123" s="129">
        <v>47</v>
      </c>
      <c r="M123" s="130" t="str">
        <f t="shared" si="1"/>
        <v>梅澤有</v>
      </c>
      <c r="N123" s="90" t="s">
        <v>433</v>
      </c>
    </row>
    <row r="124" spans="11:14">
      <c r="K124" s="86" t="s">
        <v>485</v>
      </c>
      <c r="L124" s="129">
        <v>48</v>
      </c>
      <c r="M124" s="130" t="str">
        <f t="shared" si="1"/>
        <v>齋藤有</v>
      </c>
      <c r="N124" s="90" t="s">
        <v>426</v>
      </c>
    </row>
    <row r="125" spans="11:14">
      <c r="K125" s="86" t="s">
        <v>485</v>
      </c>
      <c r="L125" s="129">
        <v>49</v>
      </c>
      <c r="M125" s="130" t="str">
        <f t="shared" si="1"/>
        <v>青矢睦月</v>
      </c>
      <c r="N125" s="90" t="s">
        <v>427</v>
      </c>
    </row>
    <row r="126" spans="11:14">
      <c r="K126" s="86" t="s">
        <v>485</v>
      </c>
      <c r="L126" s="129">
        <v>50</v>
      </c>
      <c r="M126" s="130" t="str">
        <f t="shared" si="1"/>
        <v>原口岳</v>
      </c>
      <c r="N126" s="90" t="s">
        <v>511</v>
      </c>
    </row>
    <row r="127" spans="11:14">
      <c r="K127" s="161" t="s">
        <v>485</v>
      </c>
      <c r="L127" s="162">
        <v>51</v>
      </c>
      <c r="M127" s="101" t="str">
        <f t="shared" si="1"/>
        <v>原口岳</v>
      </c>
      <c r="N127" s="163" t="s">
        <v>511</v>
      </c>
    </row>
    <row r="128" spans="11:14">
      <c r="K128" s="86" t="s">
        <v>485</v>
      </c>
      <c r="L128" s="129">
        <v>52</v>
      </c>
      <c r="M128" s="130" t="str">
        <f t="shared" si="1"/>
        <v>小野寺真一</v>
      </c>
      <c r="N128" s="90" t="s">
        <v>438</v>
      </c>
    </row>
    <row r="129" spans="11:14">
      <c r="K129" s="86" t="s">
        <v>485</v>
      </c>
      <c r="L129" s="129">
        <v>53</v>
      </c>
      <c r="M129" s="130" t="str">
        <f t="shared" si="1"/>
        <v>檜谷昂</v>
      </c>
      <c r="N129" s="90" t="s">
        <v>440</v>
      </c>
    </row>
    <row r="130" spans="11:14">
      <c r="K130" s="86" t="s">
        <v>485</v>
      </c>
      <c r="L130" s="129">
        <v>54</v>
      </c>
      <c r="M130" s="130" t="str">
        <f t="shared" si="1"/>
        <v>菊池亮佑</v>
      </c>
      <c r="N130" s="90" t="s">
        <v>429</v>
      </c>
    </row>
    <row r="131" spans="11:14">
      <c r="K131" s="86" t="s">
        <v>485</v>
      </c>
      <c r="L131" s="129">
        <v>55</v>
      </c>
      <c r="M131" s="130" t="str">
        <f t="shared" si="1"/>
        <v>山口保彦</v>
      </c>
      <c r="N131" s="90" t="s">
        <v>439</v>
      </c>
    </row>
    <row r="132" spans="11:14">
      <c r="K132" s="161" t="s">
        <v>485</v>
      </c>
      <c r="L132" s="162">
        <v>56</v>
      </c>
      <c r="M132" s="101" t="str">
        <f t="shared" si="1"/>
        <v>山口保彦</v>
      </c>
      <c r="N132" s="163" t="s">
        <v>439</v>
      </c>
    </row>
    <row r="133" spans="11:14">
      <c r="K133" s="86" t="s">
        <v>485</v>
      </c>
      <c r="L133" s="129">
        <v>57</v>
      </c>
      <c r="M133" s="130" t="str">
        <f t="shared" si="1"/>
        <v>新正裕尚</v>
      </c>
      <c r="N133" s="90" t="s">
        <v>512</v>
      </c>
    </row>
    <row r="134" spans="11:14">
      <c r="K134" s="86" t="s">
        <v>485</v>
      </c>
      <c r="L134" s="129">
        <v>58</v>
      </c>
      <c r="M134" s="130" t="str">
        <f t="shared" si="1"/>
        <v>柏谷公希</v>
      </c>
      <c r="N134" s="90" t="s">
        <v>437</v>
      </c>
    </row>
    <row r="135" spans="11:14">
      <c r="K135" s="86" t="s">
        <v>485</v>
      </c>
      <c r="L135" s="129">
        <v>59</v>
      </c>
      <c r="M135" s="130" t="str">
        <f t="shared" si="1"/>
        <v>田代悠人</v>
      </c>
      <c r="N135" s="90" t="s">
        <v>513</v>
      </c>
    </row>
    <row r="136" spans="11:14" ht="15" thickBot="1">
      <c r="K136" s="87" t="s">
        <v>485</v>
      </c>
      <c r="L136" s="102">
        <v>60</v>
      </c>
      <c r="M136" s="100" t="str">
        <f t="shared" si="1"/>
        <v>山梨裕美</v>
      </c>
      <c r="N136" s="92" t="s">
        <v>435</v>
      </c>
    </row>
  </sheetData>
  <sheetProtection selectLockedCells="1"/>
  <sortState xmlns:xlrd2="http://schemas.microsoft.com/office/spreadsheetml/2017/richdata2" ref="Q72:Q126">
    <sortCondition ref="Q72:Q126"/>
  </sortState>
  <phoneticPr fontId="2"/>
  <conditionalFormatting sqref="Z32:AC32">
    <cfRule type="cellIs" dxfId="328" priority="5" operator="equal">
      <formula>$M$33</formula>
    </cfRule>
  </conditionalFormatting>
  <conditionalFormatting sqref="AE34:AN34">
    <cfRule type="cellIs" dxfId="327" priority="2" operator="equal">
      <formula>$M$44</formula>
    </cfRule>
  </conditionalFormatting>
  <conditionalFormatting sqref="AL33:AN33">
    <cfRule type="cellIs" dxfId="326" priority="1" operator="equal">
      <formula>$M$44</formula>
    </cfRule>
    <cfRule type="cellIs" dxfId="325" priority="3" operator="notEqual">
      <formula>$M$43</formula>
    </cfRule>
  </conditionalFormatting>
  <pageMargins left="0.78740157480314965" right="0.39370078740157483" top="0.35433070866141736" bottom="0" header="0.31496062992125984" footer="0.31496062992125984"/>
  <pageSetup paperSize="9" scale="53" orientation="landscape" horizontalDpi="300" verticalDpi="300" r:id="rId1"/>
  <headerFooter>
    <oddHeader>&amp;L別紙様式１号（第２条第１項関係）</oddHeader>
  </headerFooter>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C58D7DC9-6560-464D-A233-E889133286EA}">
  <sheetPr>
    <pageSetUpPr fitToPage="1"/>
  </sheetPr>
  <dimension ref="A1:Z79"/>
  <sheetViews>
    <sheetView view="pageLayout" zoomScale="130" zoomScaleNormal="100" zoomScalePageLayoutView="130" workbookViewId="0">
      <selection activeCell="L24" sqref="L24"/>
    </sheetView>
  </sheetViews>
  <sheetFormatPr baseColWidth="10" defaultRowHeight="17"/>
  <cols>
    <col min="1" max="34" width="2.83203125" style="164" customWidth="1"/>
    <col min="35" max="16384" width="10.83203125" style="164"/>
  </cols>
  <sheetData>
    <row r="1" spans="1:26" ht="20" customHeight="1">
      <c r="H1" s="632" t="s">
        <v>467</v>
      </c>
      <c r="I1" s="632"/>
      <c r="J1" s="632"/>
      <c r="K1" s="632"/>
      <c r="L1" s="632"/>
      <c r="M1" s="632"/>
      <c r="N1" s="632"/>
      <c r="O1" s="632"/>
      <c r="P1" s="632"/>
      <c r="Q1" s="632"/>
      <c r="R1" s="632"/>
      <c r="S1" s="632"/>
      <c r="U1" s="604" t="s">
        <v>466</v>
      </c>
      <c r="V1" s="604"/>
      <c r="W1" s="602">
        <f ca="1">TODAY()</f>
        <v>46093</v>
      </c>
      <c r="X1" s="602"/>
      <c r="Y1" s="602"/>
      <c r="Z1" s="602"/>
    </row>
    <row r="2" spans="1:26" ht="20" customHeight="1">
      <c r="H2" s="632"/>
      <c r="I2" s="632"/>
      <c r="J2" s="632"/>
      <c r="K2" s="632"/>
      <c r="L2" s="632"/>
      <c r="M2" s="632"/>
      <c r="N2" s="632"/>
      <c r="O2" s="632"/>
      <c r="P2" s="632"/>
      <c r="Q2" s="632"/>
      <c r="R2" s="632"/>
      <c r="S2" s="632"/>
      <c r="U2" s="604" t="s">
        <v>444</v>
      </c>
      <c r="V2" s="604"/>
      <c r="W2" s="603">
        <f>計測・分析部門使用欄!K1</f>
        <v>0</v>
      </c>
      <c r="X2" s="603"/>
      <c r="Y2" s="603"/>
      <c r="Z2" s="603"/>
    </row>
    <row r="3" spans="1:26" ht="20" customHeight="1"/>
    <row r="4" spans="1:26" ht="32" customHeight="1">
      <c r="A4" s="644" t="str">
        <f>計測・分析部門使用欄!D2&amp;"　"&amp;計測・分析部門使用欄!D1&amp;"　様"</f>
        <v>0　0　様</v>
      </c>
      <c r="B4" s="644"/>
      <c r="C4" s="644"/>
      <c r="D4" s="644"/>
      <c r="E4" s="644"/>
      <c r="F4" s="644"/>
      <c r="G4" s="644"/>
      <c r="H4" s="644"/>
      <c r="I4" s="644"/>
      <c r="J4" s="644"/>
      <c r="K4" s="644"/>
      <c r="L4" s="644"/>
      <c r="M4" s="644"/>
      <c r="N4" s="644"/>
      <c r="O4" s="644"/>
      <c r="P4" s="644"/>
      <c r="Q4" s="644"/>
      <c r="R4" s="644"/>
      <c r="S4" s="644"/>
      <c r="T4" s="644"/>
      <c r="U4" s="644"/>
      <c r="V4" s="644"/>
      <c r="W4" s="644"/>
      <c r="X4" s="644"/>
      <c r="Y4" s="644"/>
      <c r="Z4" s="644"/>
    </row>
    <row r="5" spans="1:26" ht="20" customHeight="1">
      <c r="A5" s="166"/>
      <c r="B5" s="166"/>
      <c r="C5" s="166"/>
      <c r="D5" s="166"/>
      <c r="E5" s="166"/>
      <c r="F5" s="166"/>
      <c r="G5" s="166"/>
      <c r="H5" s="166"/>
      <c r="I5" s="166"/>
      <c r="J5" s="166"/>
      <c r="K5" s="166"/>
      <c r="L5" s="166"/>
      <c r="M5" s="166"/>
      <c r="N5" s="166"/>
      <c r="O5" s="166"/>
      <c r="P5" s="166"/>
      <c r="Q5" s="166"/>
      <c r="R5" s="166"/>
      <c r="S5" s="166"/>
      <c r="T5" s="166"/>
      <c r="U5" s="166"/>
      <c r="V5" s="166"/>
      <c r="W5" s="166"/>
      <c r="X5" s="166"/>
      <c r="Y5" s="166"/>
      <c r="Z5" s="166"/>
    </row>
    <row r="6" spans="1:26" ht="15" customHeight="1">
      <c r="A6" s="169"/>
      <c r="B6" s="169"/>
      <c r="C6" s="169"/>
      <c r="D6" s="169"/>
      <c r="E6" s="169"/>
      <c r="F6" s="169"/>
      <c r="G6" s="169"/>
      <c r="H6" s="169"/>
      <c r="I6" s="169"/>
      <c r="J6" s="169"/>
      <c r="K6" s="169"/>
      <c r="L6" s="169"/>
      <c r="M6" s="169"/>
      <c r="P6" s="165" t="s">
        <v>446</v>
      </c>
      <c r="Q6" s="165"/>
      <c r="S6" s="169"/>
      <c r="T6" s="169"/>
      <c r="U6" s="169"/>
      <c r="V6" s="169"/>
      <c r="W6" s="169"/>
      <c r="X6" s="169"/>
      <c r="Y6" s="169"/>
      <c r="Z6" s="169"/>
    </row>
    <row r="7" spans="1:26" ht="15" customHeight="1">
      <c r="A7" s="169"/>
      <c r="B7" s="169"/>
      <c r="C7" s="169"/>
      <c r="D7" s="169"/>
      <c r="E7" s="169"/>
      <c r="F7" s="169"/>
      <c r="G7" s="169"/>
      <c r="H7" s="169"/>
      <c r="I7" s="169"/>
      <c r="J7" s="169"/>
      <c r="K7" s="169"/>
      <c r="L7" s="169"/>
      <c r="M7" s="169"/>
      <c r="P7" s="174" t="s">
        <v>398</v>
      </c>
      <c r="Q7" s="165"/>
      <c r="S7" s="169"/>
      <c r="T7" s="169"/>
      <c r="U7" s="169"/>
      <c r="V7" s="169"/>
      <c r="W7" s="169"/>
      <c r="X7" s="169"/>
      <c r="Y7" s="169"/>
      <c r="Z7" s="169"/>
    </row>
    <row r="8" spans="1:26" ht="15" customHeight="1">
      <c r="A8" s="169"/>
      <c r="B8" s="169"/>
      <c r="C8" s="169"/>
      <c r="D8" s="169"/>
      <c r="E8" s="169"/>
      <c r="H8" s="169"/>
      <c r="I8" s="169"/>
      <c r="J8" s="169"/>
      <c r="K8" s="169"/>
      <c r="L8" s="169"/>
      <c r="M8" s="169"/>
      <c r="P8" s="165" t="s">
        <v>447</v>
      </c>
      <c r="Q8" s="165"/>
      <c r="S8" s="169"/>
      <c r="T8" s="169"/>
      <c r="U8" s="169"/>
      <c r="V8" s="169"/>
      <c r="W8" s="169"/>
      <c r="X8" s="169"/>
      <c r="Y8" s="169"/>
      <c r="Z8" s="169"/>
    </row>
    <row r="9" spans="1:26" ht="15" customHeight="1">
      <c r="A9" s="169"/>
      <c r="B9" s="169"/>
      <c r="C9" s="169"/>
      <c r="D9" s="169"/>
      <c r="E9" s="169"/>
      <c r="H9" s="169"/>
      <c r="I9" s="169"/>
      <c r="J9" s="169"/>
      <c r="K9" s="169"/>
      <c r="L9" s="169"/>
      <c r="M9" s="169"/>
      <c r="P9" s="165"/>
      <c r="Q9" s="165" t="s">
        <v>448</v>
      </c>
      <c r="S9" s="169"/>
      <c r="T9" s="169"/>
      <c r="U9" s="169"/>
      <c r="V9" s="169"/>
      <c r="W9" s="169"/>
      <c r="X9" s="169"/>
      <c r="Y9" s="169"/>
      <c r="Z9" s="169"/>
    </row>
    <row r="10" spans="1:26" ht="15" customHeight="1">
      <c r="A10" s="169"/>
      <c r="B10" s="169"/>
      <c r="C10" s="169"/>
      <c r="D10" s="169"/>
      <c r="E10" s="169"/>
      <c r="H10" s="169"/>
      <c r="I10" s="169"/>
      <c r="J10" s="169"/>
      <c r="K10" s="169"/>
      <c r="L10" s="169"/>
      <c r="M10" s="169"/>
      <c r="P10" s="169"/>
      <c r="Q10" s="169"/>
      <c r="R10" s="169"/>
      <c r="S10" s="169"/>
      <c r="T10" s="169"/>
      <c r="U10" s="169"/>
      <c r="V10" s="169"/>
      <c r="W10" s="169"/>
      <c r="X10" s="169"/>
      <c r="Y10" s="169"/>
      <c r="Z10" s="169"/>
    </row>
    <row r="11" spans="1:26" ht="17" customHeight="1">
      <c r="Q11" s="169"/>
      <c r="R11" s="169"/>
      <c r="S11" s="169"/>
    </row>
    <row r="12" spans="1:26" ht="17" customHeight="1">
      <c r="A12" s="177"/>
      <c r="B12" s="177"/>
      <c r="C12" s="177"/>
      <c r="D12" s="177"/>
      <c r="E12" s="177"/>
      <c r="F12" s="177"/>
      <c r="G12" s="178"/>
      <c r="H12" s="178"/>
      <c r="I12" s="178"/>
      <c r="J12" s="178"/>
      <c r="K12" s="178"/>
      <c r="L12" s="178"/>
      <c r="M12" s="178"/>
      <c r="N12" s="178"/>
      <c r="O12" s="178"/>
      <c r="U12" s="606" t="s">
        <v>468</v>
      </c>
      <c r="V12" s="606"/>
      <c r="W12" s="606"/>
      <c r="X12" s="595">
        <f>計測・分析部門使用欄!K2</f>
        <v>0</v>
      </c>
      <c r="Y12" s="595"/>
      <c r="Z12" s="595"/>
    </row>
    <row r="13" spans="1:26" ht="20" customHeight="1"/>
    <row r="14" spans="1:26" ht="20" customHeight="1">
      <c r="A14" s="650" t="s">
        <v>469</v>
      </c>
      <c r="B14" s="650"/>
      <c r="C14" s="650"/>
      <c r="D14" s="650"/>
      <c r="E14" s="650"/>
      <c r="F14" s="650"/>
      <c r="G14" s="650"/>
      <c r="H14" s="650"/>
      <c r="I14" s="650"/>
      <c r="J14" s="650"/>
      <c r="K14" s="650"/>
      <c r="L14" s="650"/>
      <c r="M14" s="650"/>
      <c r="N14" s="650"/>
      <c r="O14" s="650"/>
      <c r="P14" s="650"/>
      <c r="Q14" s="650"/>
      <c r="R14" s="650"/>
      <c r="S14" s="650"/>
      <c r="T14" s="650"/>
      <c r="U14" s="650"/>
      <c r="V14" s="650"/>
      <c r="W14" s="650"/>
      <c r="X14" s="650"/>
      <c r="Y14" s="650"/>
      <c r="Z14" s="650"/>
    </row>
    <row r="15" spans="1:26" ht="20" customHeight="1">
      <c r="A15" s="179"/>
      <c r="B15" s="179"/>
      <c r="C15" s="179"/>
      <c r="D15" s="179"/>
      <c r="E15" s="179"/>
      <c r="F15" s="179"/>
      <c r="G15" s="179"/>
      <c r="H15" s="179"/>
      <c r="I15" s="179"/>
      <c r="J15" s="179"/>
      <c r="K15" s="179"/>
      <c r="L15" s="179"/>
      <c r="M15" s="180"/>
      <c r="N15" s="180"/>
      <c r="O15" s="180"/>
      <c r="P15" s="181"/>
      <c r="Q15" s="181"/>
      <c r="R15" s="181"/>
      <c r="S15" s="181"/>
      <c r="T15" s="181"/>
      <c r="U15" s="181"/>
      <c r="V15" s="181"/>
      <c r="W15" s="181"/>
      <c r="X15" s="182"/>
      <c r="Y15" s="182"/>
      <c r="Z15" s="182"/>
    </row>
    <row r="16" spans="1:26" ht="15" customHeight="1">
      <c r="A16" s="183"/>
      <c r="B16" s="183"/>
      <c r="C16" s="183"/>
      <c r="D16" s="183"/>
      <c r="E16" s="183"/>
      <c r="F16" s="183"/>
      <c r="G16" s="183"/>
      <c r="H16" s="183"/>
      <c r="I16" s="183"/>
      <c r="J16" s="183"/>
      <c r="K16" s="183"/>
      <c r="L16" s="183"/>
      <c r="M16" s="183"/>
      <c r="N16" s="183"/>
      <c r="O16" s="183"/>
      <c r="P16" s="183"/>
      <c r="Q16" s="183"/>
      <c r="R16" s="183"/>
      <c r="S16" s="183"/>
      <c r="T16" s="183"/>
      <c r="U16" s="183"/>
      <c r="V16" s="183"/>
      <c r="W16" s="183"/>
      <c r="X16" s="182"/>
      <c r="Y16" s="182"/>
      <c r="Z16" s="182"/>
    </row>
    <row r="17" spans="1:26" ht="20" customHeight="1">
      <c r="A17" s="179"/>
      <c r="B17" s="179"/>
      <c r="C17" s="179"/>
      <c r="D17" s="179"/>
      <c r="E17" s="179"/>
      <c r="F17" s="179"/>
      <c r="G17" s="179"/>
      <c r="H17" s="179"/>
      <c r="I17" s="179"/>
      <c r="J17" s="179"/>
      <c r="K17" s="179"/>
      <c r="L17" s="179"/>
      <c r="M17" s="180"/>
      <c r="N17" s="180"/>
      <c r="O17" s="180"/>
      <c r="P17" s="181"/>
      <c r="Q17" s="181"/>
      <c r="R17" s="181"/>
      <c r="S17" s="181"/>
      <c r="T17" s="181"/>
      <c r="U17" s="181"/>
      <c r="V17" s="181"/>
      <c r="W17" s="181"/>
      <c r="X17" s="182"/>
      <c r="Y17" s="182"/>
      <c r="Z17" s="182"/>
    </row>
    <row r="18" spans="1:26" ht="15" customHeight="1">
      <c r="A18" s="183"/>
      <c r="B18" s="183"/>
      <c r="C18" s="183"/>
      <c r="D18" s="183"/>
      <c r="E18" s="183"/>
      <c r="F18" s="183"/>
      <c r="G18" s="183"/>
      <c r="H18" s="183"/>
      <c r="I18" s="183"/>
      <c r="J18" s="183"/>
      <c r="K18" s="183"/>
      <c r="L18" s="183"/>
      <c r="M18" s="183"/>
      <c r="N18" s="183"/>
      <c r="O18" s="183"/>
      <c r="P18" s="183"/>
      <c r="Q18" s="183"/>
      <c r="R18" s="183"/>
      <c r="S18" s="183"/>
      <c r="T18" s="183"/>
      <c r="U18" s="183"/>
      <c r="V18" s="183"/>
      <c r="W18" s="183"/>
      <c r="X18" s="182"/>
      <c r="Y18" s="182"/>
      <c r="Z18" s="182"/>
    </row>
    <row r="19" spans="1:26" ht="20" customHeight="1">
      <c r="A19" s="179"/>
      <c r="B19" s="179"/>
      <c r="C19" s="179"/>
      <c r="D19" s="179"/>
      <c r="E19" s="179"/>
      <c r="F19" s="179"/>
      <c r="G19" s="179"/>
      <c r="H19" s="179"/>
      <c r="I19" s="179"/>
      <c r="J19" s="179"/>
      <c r="K19" s="179"/>
      <c r="L19" s="179"/>
      <c r="M19" s="180"/>
      <c r="N19" s="180"/>
      <c r="O19" s="180"/>
      <c r="P19" s="181"/>
      <c r="Q19" s="181"/>
      <c r="R19" s="181"/>
      <c r="S19" s="181"/>
      <c r="T19" s="181"/>
      <c r="U19" s="181"/>
      <c r="V19" s="181"/>
      <c r="W19" s="181"/>
      <c r="X19" s="182"/>
      <c r="Y19" s="182"/>
      <c r="Z19" s="182"/>
    </row>
    <row r="20" spans="1:26" ht="15" customHeight="1">
      <c r="A20" s="183"/>
      <c r="B20" s="183"/>
      <c r="C20" s="183"/>
      <c r="D20" s="183"/>
      <c r="E20" s="183"/>
      <c r="F20" s="183"/>
      <c r="G20" s="183"/>
      <c r="H20" s="183"/>
      <c r="I20" s="183"/>
      <c r="J20" s="183"/>
      <c r="K20" s="183"/>
      <c r="L20" s="183"/>
      <c r="M20" s="183"/>
      <c r="N20" s="183"/>
      <c r="O20" s="183"/>
      <c r="P20" s="183"/>
      <c r="Q20" s="183"/>
      <c r="R20" s="183"/>
      <c r="S20" s="183"/>
      <c r="T20" s="183"/>
      <c r="U20" s="183"/>
      <c r="V20" s="183"/>
      <c r="W20" s="183"/>
      <c r="X20" s="182"/>
      <c r="Y20" s="182"/>
      <c r="Z20" s="182"/>
    </row>
    <row r="21" spans="1:26" ht="20" customHeight="1">
      <c r="A21" s="179"/>
      <c r="B21" s="179"/>
      <c r="C21" s="179"/>
      <c r="D21" s="179"/>
      <c r="E21" s="179"/>
      <c r="F21" s="179"/>
      <c r="G21" s="179"/>
      <c r="H21" s="179"/>
      <c r="I21" s="179"/>
      <c r="J21" s="179"/>
      <c r="K21" s="179"/>
      <c r="L21" s="179"/>
      <c r="M21" s="180"/>
      <c r="N21" s="180"/>
      <c r="O21" s="180"/>
      <c r="P21" s="181"/>
      <c r="Q21" s="181"/>
      <c r="R21" s="181"/>
      <c r="S21" s="181"/>
      <c r="T21" s="181"/>
      <c r="U21" s="181"/>
      <c r="V21" s="181"/>
      <c r="W21" s="181"/>
      <c r="X21" s="182"/>
      <c r="Y21" s="182"/>
      <c r="Z21" s="182"/>
    </row>
    <row r="22" spans="1:26" ht="15" customHeight="1">
      <c r="A22" s="183"/>
      <c r="B22" s="183"/>
      <c r="C22" s="183"/>
      <c r="D22" s="183"/>
      <c r="E22" s="183"/>
      <c r="F22" s="183"/>
      <c r="G22" s="183"/>
      <c r="H22" s="183"/>
      <c r="I22" s="183"/>
      <c r="J22" s="183"/>
      <c r="K22" s="183"/>
      <c r="L22" s="183"/>
      <c r="M22" s="183"/>
      <c r="N22" s="183"/>
      <c r="O22" s="183"/>
      <c r="P22" s="183"/>
      <c r="Q22" s="183"/>
      <c r="R22" s="183"/>
      <c r="S22" s="183"/>
      <c r="T22" s="183"/>
      <c r="U22" s="183"/>
      <c r="V22" s="183"/>
      <c r="W22" s="183"/>
      <c r="X22" s="182"/>
      <c r="Y22" s="182"/>
      <c r="Z22" s="182"/>
    </row>
    <row r="23" spans="1:26" ht="20" customHeight="1">
      <c r="A23" s="179"/>
      <c r="B23" s="179"/>
      <c r="C23" s="179"/>
      <c r="D23" s="179"/>
      <c r="E23" s="179"/>
      <c r="F23" s="179"/>
      <c r="G23" s="179"/>
      <c r="H23" s="179"/>
      <c r="I23" s="179"/>
      <c r="J23" s="179"/>
      <c r="K23" s="179"/>
      <c r="L23" s="179"/>
      <c r="M23" s="180"/>
      <c r="N23" s="180"/>
      <c r="O23" s="180"/>
      <c r="P23" s="181"/>
      <c r="Q23" s="181"/>
      <c r="R23" s="181"/>
      <c r="S23" s="181"/>
      <c r="T23" s="181"/>
      <c r="U23" s="181"/>
      <c r="V23" s="181"/>
      <c r="W23" s="181"/>
      <c r="X23" s="182"/>
      <c r="Y23" s="182"/>
      <c r="Z23" s="182"/>
    </row>
    <row r="24" spans="1:26" ht="15" customHeight="1">
      <c r="A24" s="183"/>
      <c r="B24" s="183"/>
      <c r="C24" s="183"/>
      <c r="D24" s="183"/>
      <c r="E24" s="183"/>
      <c r="F24" s="183"/>
      <c r="G24" s="183"/>
      <c r="H24" s="183"/>
      <c r="I24" s="183"/>
      <c r="J24" s="183"/>
      <c r="K24" s="183"/>
      <c r="L24" s="183"/>
      <c r="M24" s="183"/>
      <c r="N24" s="183"/>
      <c r="O24" s="183"/>
      <c r="P24" s="183"/>
      <c r="Q24" s="183"/>
      <c r="R24" s="183"/>
      <c r="S24" s="183"/>
      <c r="T24" s="183"/>
      <c r="U24" s="183"/>
      <c r="V24" s="183"/>
      <c r="W24" s="183"/>
      <c r="X24" s="182"/>
      <c r="Y24" s="182"/>
      <c r="Z24" s="182"/>
    </row>
    <row r="25" spans="1:26" ht="20" customHeight="1">
      <c r="A25" s="179"/>
      <c r="B25" s="179"/>
      <c r="C25" s="179"/>
      <c r="D25" s="179"/>
      <c r="E25" s="179"/>
      <c r="F25" s="179"/>
      <c r="G25" s="179"/>
      <c r="H25" s="179"/>
      <c r="I25" s="179"/>
      <c r="J25" s="179"/>
      <c r="K25" s="179"/>
      <c r="L25" s="179"/>
      <c r="M25" s="180"/>
      <c r="N25" s="180"/>
      <c r="O25" s="180"/>
      <c r="P25" s="181"/>
      <c r="Q25" s="181"/>
      <c r="R25" s="181"/>
      <c r="S25" s="181"/>
      <c r="T25" s="181"/>
      <c r="U25" s="181"/>
      <c r="V25" s="181"/>
      <c r="W25" s="181"/>
      <c r="X25" s="182"/>
      <c r="Y25" s="182"/>
      <c r="Z25" s="182"/>
    </row>
    <row r="26" spans="1:26" ht="15" customHeight="1">
      <c r="A26" s="183"/>
      <c r="B26" s="183"/>
      <c r="C26" s="183"/>
      <c r="D26" s="183"/>
      <c r="E26" s="183"/>
      <c r="F26" s="183"/>
      <c r="G26" s="183"/>
      <c r="H26" s="183"/>
      <c r="I26" s="183"/>
      <c r="J26" s="183"/>
      <c r="K26" s="183"/>
      <c r="L26" s="183"/>
      <c r="M26" s="183"/>
      <c r="N26" s="183"/>
      <c r="O26" s="183"/>
      <c r="P26" s="183"/>
      <c r="Q26" s="183"/>
      <c r="R26" s="183"/>
      <c r="S26" s="183"/>
      <c r="T26" s="183"/>
      <c r="U26" s="183"/>
      <c r="V26" s="183"/>
      <c r="W26" s="183"/>
      <c r="X26" s="182"/>
      <c r="Y26" s="182"/>
      <c r="Z26" s="182"/>
    </row>
    <row r="27" spans="1:26" ht="20" customHeight="1">
      <c r="A27" s="169"/>
      <c r="B27" s="169"/>
      <c r="C27" s="169"/>
      <c r="D27" s="169"/>
      <c r="E27" s="169"/>
      <c r="F27" s="169"/>
      <c r="G27" s="169"/>
      <c r="H27" s="169"/>
      <c r="I27" s="169"/>
      <c r="J27" s="169"/>
      <c r="K27" s="169"/>
      <c r="L27" s="169"/>
      <c r="M27" s="169"/>
      <c r="N27" s="169"/>
      <c r="O27" s="169"/>
      <c r="P27" s="169"/>
      <c r="Q27" s="169"/>
      <c r="R27" s="169"/>
      <c r="S27" s="169"/>
      <c r="T27" s="184"/>
      <c r="U27" s="184"/>
      <c r="V27" s="184"/>
      <c r="W27" s="184"/>
      <c r="X27" s="169"/>
      <c r="Y27" s="169"/>
      <c r="Z27" s="169"/>
    </row>
    <row r="28" spans="1:26" ht="8" customHeight="1">
      <c r="A28" s="169"/>
      <c r="B28" s="169"/>
      <c r="C28" s="169"/>
      <c r="D28" s="169"/>
      <c r="E28" s="169"/>
      <c r="F28" s="169"/>
      <c r="G28" s="169"/>
      <c r="H28" s="169"/>
      <c r="I28" s="169"/>
      <c r="J28" s="169"/>
      <c r="K28" s="169"/>
      <c r="L28" s="169"/>
      <c r="M28" s="169"/>
      <c r="N28" s="169"/>
      <c r="O28" s="169"/>
      <c r="P28" s="169"/>
      <c r="Q28" s="173"/>
      <c r="R28" s="173"/>
      <c r="S28" s="185"/>
      <c r="T28" s="185"/>
      <c r="U28" s="185"/>
      <c r="V28" s="185"/>
      <c r="W28" s="185"/>
      <c r="X28" s="169"/>
      <c r="Y28" s="169"/>
      <c r="Z28" s="169"/>
    </row>
    <row r="29" spans="1:26" ht="20" customHeight="1">
      <c r="A29" s="182"/>
      <c r="B29" s="186"/>
      <c r="C29" s="186"/>
    </row>
    <row r="30" spans="1:26" ht="20" customHeight="1">
      <c r="A30" s="187"/>
      <c r="B30" s="187"/>
      <c r="C30" s="187"/>
      <c r="D30" s="187"/>
      <c r="E30" s="187"/>
      <c r="F30" s="187"/>
      <c r="G30" s="187"/>
      <c r="H30" s="187"/>
      <c r="I30" s="187"/>
      <c r="J30" s="187"/>
      <c r="K30" s="187"/>
      <c r="L30" s="187"/>
      <c r="M30" s="187"/>
      <c r="N30" s="187"/>
      <c r="O30" s="187"/>
      <c r="P30" s="187"/>
      <c r="Q30" s="187"/>
      <c r="R30" s="187"/>
      <c r="S30" s="187"/>
      <c r="T30" s="187"/>
      <c r="U30" s="187"/>
      <c r="V30" s="187"/>
      <c r="W30" s="187"/>
      <c r="X30" s="187"/>
      <c r="Y30" s="187"/>
      <c r="Z30" s="187"/>
    </row>
    <row r="31" spans="1:26" ht="20" customHeight="1">
      <c r="A31" s="187"/>
      <c r="B31" s="187"/>
      <c r="C31" s="187"/>
      <c r="D31" s="187"/>
      <c r="E31" s="187"/>
      <c r="F31" s="187"/>
      <c r="G31" s="187"/>
      <c r="H31" s="187"/>
      <c r="I31" s="187"/>
      <c r="J31" s="187"/>
      <c r="K31" s="187"/>
      <c r="L31" s="187"/>
      <c r="M31" s="187"/>
      <c r="N31" s="187"/>
      <c r="O31" s="187"/>
      <c r="P31" s="187"/>
      <c r="Q31" s="187"/>
      <c r="R31" s="187"/>
      <c r="S31" s="187"/>
      <c r="T31" s="187"/>
      <c r="U31" s="187"/>
      <c r="V31" s="187"/>
      <c r="W31" s="187"/>
      <c r="X31" s="187"/>
      <c r="Y31" s="187"/>
      <c r="Z31" s="187"/>
    </row>
    <row r="32" spans="1:26" ht="20" customHeight="1">
      <c r="A32" s="187"/>
      <c r="B32" s="187"/>
      <c r="C32" s="187"/>
      <c r="D32" s="187"/>
      <c r="E32" s="187"/>
      <c r="F32" s="187"/>
      <c r="G32" s="187"/>
      <c r="H32" s="187"/>
      <c r="I32" s="187"/>
      <c r="J32" s="187"/>
      <c r="K32" s="187"/>
      <c r="L32" s="187"/>
      <c r="M32" s="187"/>
      <c r="N32" s="187"/>
      <c r="O32" s="187"/>
      <c r="P32" s="187"/>
      <c r="Q32" s="187"/>
      <c r="R32" s="187"/>
      <c r="S32" s="187"/>
      <c r="T32" s="187"/>
      <c r="U32" s="187"/>
      <c r="V32" s="187"/>
      <c r="W32" s="187"/>
      <c r="X32" s="187"/>
      <c r="Y32" s="187"/>
      <c r="Z32" s="187"/>
    </row>
    <row r="33" spans="1:26" ht="20" customHeight="1">
      <c r="A33" s="187"/>
      <c r="B33" s="187"/>
      <c r="C33" s="187"/>
      <c r="D33" s="187"/>
      <c r="E33" s="187"/>
      <c r="F33" s="187"/>
      <c r="G33" s="187"/>
      <c r="H33" s="187"/>
      <c r="I33" s="187"/>
      <c r="J33" s="187"/>
      <c r="K33" s="187"/>
      <c r="L33" s="187"/>
      <c r="M33" s="187"/>
      <c r="N33" s="187"/>
      <c r="O33" s="187"/>
      <c r="P33" s="187"/>
      <c r="Q33" s="187"/>
      <c r="R33" s="187"/>
      <c r="S33" s="187"/>
      <c r="T33" s="187"/>
      <c r="U33" s="187"/>
      <c r="V33" s="187"/>
      <c r="W33" s="187"/>
      <c r="X33" s="187"/>
      <c r="Y33" s="187"/>
      <c r="Z33" s="187"/>
    </row>
    <row r="34" spans="1:26" ht="20" customHeight="1">
      <c r="A34" s="187"/>
      <c r="B34" s="187"/>
      <c r="C34" s="187"/>
      <c r="D34" s="187"/>
      <c r="E34" s="187"/>
      <c r="F34" s="187"/>
      <c r="G34" s="187"/>
      <c r="H34" s="187"/>
      <c r="I34" s="187"/>
      <c r="J34" s="187"/>
      <c r="K34" s="187"/>
      <c r="L34" s="187"/>
      <c r="M34" s="187"/>
      <c r="N34" s="187"/>
      <c r="O34" s="187"/>
      <c r="P34" s="187"/>
      <c r="Q34" s="187"/>
      <c r="R34" s="187"/>
      <c r="S34" s="187"/>
      <c r="T34" s="187"/>
      <c r="U34" s="187"/>
      <c r="V34" s="187"/>
      <c r="W34" s="187"/>
      <c r="X34" s="187"/>
      <c r="Y34" s="187"/>
      <c r="Z34" s="187"/>
    </row>
    <row r="35" spans="1:26" ht="20" customHeight="1">
      <c r="A35" s="187"/>
      <c r="B35" s="187"/>
      <c r="C35" s="187"/>
      <c r="D35" s="187"/>
      <c r="E35" s="187"/>
      <c r="F35" s="187"/>
      <c r="G35" s="187"/>
      <c r="H35" s="187"/>
      <c r="I35" s="187"/>
      <c r="J35" s="187"/>
      <c r="K35" s="187"/>
      <c r="L35" s="187"/>
      <c r="M35" s="187"/>
      <c r="N35" s="187"/>
      <c r="O35" s="187"/>
      <c r="P35" s="187"/>
      <c r="Q35" s="187"/>
      <c r="R35" s="187"/>
      <c r="S35" s="187"/>
      <c r="T35" s="187"/>
      <c r="U35" s="187"/>
      <c r="V35" s="187"/>
      <c r="W35" s="187"/>
      <c r="X35" s="187"/>
      <c r="Y35" s="187"/>
      <c r="Z35" s="187"/>
    </row>
    <row r="36" spans="1:26" ht="20" customHeight="1">
      <c r="A36" s="187"/>
      <c r="B36" s="187"/>
      <c r="C36" s="187"/>
      <c r="D36" s="187"/>
      <c r="E36" s="187"/>
      <c r="F36" s="187"/>
      <c r="G36" s="187"/>
      <c r="H36" s="187"/>
      <c r="I36" s="187"/>
      <c r="J36" s="187"/>
      <c r="K36" s="187"/>
      <c r="L36" s="187"/>
      <c r="M36" s="187"/>
      <c r="N36" s="187"/>
      <c r="O36" s="187"/>
      <c r="P36" s="187"/>
      <c r="Q36" s="187"/>
      <c r="R36" s="187"/>
      <c r="S36" s="187"/>
      <c r="T36" s="187"/>
      <c r="U36" s="187"/>
      <c r="V36" s="187"/>
      <c r="W36" s="187"/>
      <c r="X36" s="187"/>
      <c r="Y36" s="187"/>
      <c r="Z36" s="187"/>
    </row>
    <row r="37" spans="1:26" ht="20" customHeight="1"/>
    <row r="38" spans="1:26" ht="20" customHeight="1"/>
    <row r="39" spans="1:26" ht="20" customHeight="1"/>
    <row r="40" spans="1:26" ht="20" customHeight="1"/>
    <row r="41" spans="1:26" ht="20" customHeight="1"/>
    <row r="42" spans="1:26" ht="20" customHeight="1"/>
    <row r="43" spans="1:26" ht="20" customHeight="1"/>
    <row r="44" spans="1:26" ht="20" customHeight="1"/>
    <row r="45" spans="1:26" ht="20" customHeight="1"/>
    <row r="46" spans="1:26" ht="20" customHeight="1"/>
    <row r="47" spans="1:26" ht="20" customHeight="1"/>
    <row r="48" spans="1:26" ht="20" customHeight="1"/>
    <row r="49" ht="20" customHeight="1"/>
    <row r="50" ht="20" customHeight="1"/>
    <row r="51" ht="20" customHeight="1"/>
    <row r="52" ht="20" customHeight="1"/>
    <row r="53" ht="20" customHeight="1"/>
    <row r="54" ht="20" customHeight="1"/>
    <row r="55" ht="20" customHeight="1"/>
    <row r="56" ht="20" customHeight="1"/>
    <row r="57" ht="20" customHeight="1"/>
    <row r="58" ht="20" customHeight="1"/>
    <row r="59" ht="20" customHeight="1"/>
    <row r="60" ht="20" customHeight="1"/>
    <row r="61" ht="20" customHeight="1"/>
    <row r="62" ht="20" customHeight="1"/>
    <row r="63" ht="20" customHeight="1"/>
    <row r="64" ht="20" customHeight="1"/>
    <row r="65" ht="20" customHeight="1"/>
    <row r="66" ht="20" customHeight="1"/>
    <row r="67" ht="20" customHeight="1"/>
    <row r="68" ht="20" customHeight="1"/>
    <row r="69" ht="20" customHeight="1"/>
    <row r="70" ht="20" customHeight="1"/>
    <row r="71" ht="20" customHeight="1"/>
    <row r="72" ht="20" customHeight="1"/>
    <row r="73" ht="20" customHeight="1"/>
    <row r="74" ht="20" customHeight="1"/>
    <row r="75" ht="20" customHeight="1"/>
    <row r="76" ht="20" customHeight="1"/>
    <row r="77" ht="20" customHeight="1"/>
    <row r="78" ht="20" customHeight="1"/>
    <row r="79" ht="20" customHeight="1"/>
  </sheetData>
  <sheetProtection sheet="1" objects="1" scenarios="1"/>
  <mergeCells count="9">
    <mergeCell ref="U12:W12"/>
    <mergeCell ref="X12:Z12"/>
    <mergeCell ref="A14:Z14"/>
    <mergeCell ref="H1:S2"/>
    <mergeCell ref="U1:V1"/>
    <mergeCell ref="W1:Z1"/>
    <mergeCell ref="U2:V2"/>
    <mergeCell ref="W2:Z2"/>
    <mergeCell ref="A4:Z4"/>
  </mergeCells>
  <phoneticPr fontId="2"/>
  <conditionalFormatting sqref="A17:I17">
    <cfRule type="containsText" dxfId="11" priority="12" operator="containsText" text="選択">
      <formula>NOT(ISERROR(SEARCH("選択",A17)))</formula>
    </cfRule>
  </conditionalFormatting>
  <conditionalFormatting sqref="A19:I19">
    <cfRule type="containsText" dxfId="10" priority="6" operator="containsText" text="選択">
      <formula>NOT(ISERROR(SEARCH("選択",A19)))</formula>
    </cfRule>
  </conditionalFormatting>
  <conditionalFormatting sqref="A21:I21">
    <cfRule type="containsText" dxfId="9" priority="5" operator="containsText" text="選択">
      <formula>NOT(ISERROR(SEARCH("選択",A21)))</formula>
    </cfRule>
  </conditionalFormatting>
  <conditionalFormatting sqref="A23:I23">
    <cfRule type="containsText" dxfId="8" priority="4" operator="containsText" text="選択">
      <formula>NOT(ISERROR(SEARCH("選択",A23)))</formula>
    </cfRule>
  </conditionalFormatting>
  <conditionalFormatting sqref="A25:I25">
    <cfRule type="containsText" dxfId="7" priority="3" operator="containsText" text="選択">
      <formula>NOT(ISERROR(SEARCH("選択",A25)))</formula>
    </cfRule>
  </conditionalFormatting>
  <conditionalFormatting sqref="J17:W17 A18:I18">
    <cfRule type="expression" dxfId="6" priority="11">
      <formula>$A$17="（選択）"</formula>
    </cfRule>
  </conditionalFormatting>
  <conditionalFormatting sqref="J19:W19 A20:I20">
    <cfRule type="expression" dxfId="5" priority="10">
      <formula>$A$19="（選択）"</formula>
    </cfRule>
  </conditionalFormatting>
  <conditionalFormatting sqref="J21:W21 A22:I22">
    <cfRule type="expression" dxfId="4" priority="9">
      <formula>$A$21="（選択）"</formula>
    </cfRule>
  </conditionalFormatting>
  <conditionalFormatting sqref="J23:W23 A24:I24">
    <cfRule type="expression" dxfId="3" priority="8">
      <formula>$A$23="（選択）"</formula>
    </cfRule>
  </conditionalFormatting>
  <conditionalFormatting sqref="J25:W25 A26:I26">
    <cfRule type="expression" dxfId="2" priority="7">
      <formula>$A$25="（選択）"</formula>
    </cfRule>
  </conditionalFormatting>
  <conditionalFormatting sqref="W2:Z2">
    <cfRule type="containsBlanks" dxfId="1" priority="2">
      <formula>LEN(TRIM(W2))=0</formula>
    </cfRule>
  </conditionalFormatting>
  <conditionalFormatting sqref="X12:Z12">
    <cfRule type="containsBlanks" dxfId="0" priority="1">
      <formula>LEN(TRIM(X12))=0</formula>
    </cfRule>
  </conditionalFormatting>
  <printOptions horizontalCentered="1" verticalCentered="1"/>
  <pageMargins left="0.98425196850393704" right="0.98425196850393704" top="1.1811023622047245" bottom="1.1811023622047245" header="0.31496062992125984" footer="0.31496062992125984"/>
  <pageSetup paperSize="9" orientation="portrait" horizontalDpi="0" verticalDpi="0"/>
</worksheet>
</file>

<file path=xl/worksheets/sheet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tabColor rgb="FF92D050"/>
    <pageSetUpPr fitToPage="1"/>
  </sheetPr>
  <dimension ref="A1:AL64"/>
  <sheetViews>
    <sheetView showZeros="0" tabSelected="1" view="pageLayout" zoomScaleNormal="100" zoomScaleSheetLayoutView="100" workbookViewId="0">
      <selection activeCell="AE12" sqref="AE12:AL12"/>
    </sheetView>
  </sheetViews>
  <sheetFormatPr baseColWidth="10" defaultColWidth="8.83203125" defaultRowHeight="14"/>
  <cols>
    <col min="1" max="38" width="2.83203125" style="1" customWidth="1"/>
    <col min="39" max="39" width="9.83203125" style="11" customWidth="1"/>
    <col min="40" max="16384" width="8.83203125" style="11"/>
  </cols>
  <sheetData>
    <row r="1" spans="1:38" ht="16.5" customHeight="1">
      <c r="A1" s="4"/>
      <c r="B1" s="62"/>
      <c r="C1" s="62"/>
      <c r="D1" s="62"/>
      <c r="E1" s="62"/>
      <c r="F1" s="62"/>
      <c r="G1" s="7"/>
      <c r="H1" s="7"/>
      <c r="I1" s="7"/>
      <c r="J1" s="7"/>
      <c r="K1" s="7"/>
      <c r="L1" s="7"/>
      <c r="M1" s="7"/>
      <c r="N1" s="7"/>
      <c r="O1" s="7"/>
      <c r="P1" s="7"/>
      <c r="Q1" s="7"/>
      <c r="R1" s="7"/>
      <c r="S1" s="7"/>
      <c r="T1" s="7"/>
      <c r="U1" s="7"/>
      <c r="V1" s="7"/>
      <c r="W1" s="7"/>
      <c r="X1" s="7"/>
      <c r="Y1" s="7"/>
      <c r="Z1" s="7"/>
      <c r="AA1" s="7"/>
      <c r="AB1" s="7"/>
      <c r="AC1" s="7"/>
      <c r="AD1" s="7"/>
      <c r="AE1" s="7"/>
      <c r="AF1" s="7"/>
      <c r="AG1" s="7"/>
      <c r="AH1" s="7"/>
      <c r="AI1" s="7"/>
      <c r="AJ1" s="7"/>
      <c r="AK1" s="7"/>
      <c r="AL1" s="61"/>
    </row>
    <row r="2" spans="1:38" ht="18" customHeight="1">
      <c r="A2" s="62"/>
      <c r="B2" s="62"/>
      <c r="C2" s="62"/>
      <c r="D2" s="62"/>
      <c r="E2" s="62"/>
      <c r="F2" s="62"/>
      <c r="G2" s="7"/>
      <c r="H2" s="7"/>
      <c r="I2" s="7"/>
      <c r="J2" s="7"/>
      <c r="K2" s="7"/>
      <c r="L2" s="7"/>
      <c r="M2" s="7"/>
      <c r="N2" s="7"/>
      <c r="O2" s="7"/>
      <c r="P2" s="7"/>
      <c r="Q2" s="7"/>
      <c r="R2" s="7"/>
      <c r="S2" s="7"/>
      <c r="T2" s="7"/>
      <c r="U2" s="7"/>
      <c r="V2" s="7"/>
      <c r="W2" s="7"/>
      <c r="X2" s="7"/>
      <c r="Y2" s="7"/>
      <c r="Z2" s="452" t="s">
        <v>143</v>
      </c>
      <c r="AA2" s="452"/>
      <c r="AB2" s="452"/>
      <c r="AC2" s="453"/>
      <c r="AD2" s="453"/>
      <c r="AE2" s="453"/>
      <c r="AF2" s="7" t="s">
        <v>144</v>
      </c>
      <c r="AG2" s="453"/>
      <c r="AH2" s="453"/>
      <c r="AI2" s="4" t="s">
        <v>145</v>
      </c>
      <c r="AJ2" s="453"/>
      <c r="AK2" s="453"/>
      <c r="AL2" s="4" t="s">
        <v>146</v>
      </c>
    </row>
    <row r="3" spans="1:38" ht="16" customHeight="1">
      <c r="A3" s="53" t="s">
        <v>147</v>
      </c>
      <c r="B3" s="62"/>
      <c r="C3" s="62"/>
      <c r="D3" s="62"/>
      <c r="E3" s="62"/>
      <c r="F3" s="62"/>
      <c r="G3" s="62"/>
      <c r="H3" s="62"/>
      <c r="I3" s="7"/>
      <c r="J3" s="7"/>
      <c r="K3" s="7"/>
      <c r="L3" s="7"/>
      <c r="M3" s="7"/>
      <c r="N3" s="7"/>
      <c r="O3" s="7"/>
      <c r="P3" s="7"/>
      <c r="Q3" s="7"/>
      <c r="R3" s="7"/>
      <c r="S3" s="62"/>
      <c r="T3" s="61"/>
      <c r="U3" s="62"/>
      <c r="V3" s="61"/>
      <c r="W3" s="4"/>
      <c r="X3" s="61"/>
      <c r="Y3" s="4"/>
      <c r="Z3" s="7"/>
      <c r="AA3" s="7"/>
      <c r="AB3" s="7"/>
      <c r="AC3" s="7"/>
      <c r="AD3" s="7"/>
      <c r="AE3" s="7"/>
      <c r="AF3" s="7"/>
      <c r="AG3" s="7"/>
      <c r="AH3" s="7"/>
      <c r="AI3" s="7"/>
      <c r="AJ3" s="7"/>
      <c r="AK3" s="7"/>
      <c r="AL3" s="7"/>
    </row>
    <row r="4" spans="1:38" ht="24" customHeight="1">
      <c r="A4" s="4"/>
      <c r="B4" s="4"/>
      <c r="C4" s="4"/>
      <c r="D4" s="4"/>
      <c r="E4" s="4"/>
      <c r="F4" s="4"/>
      <c r="G4" s="4"/>
      <c r="H4" s="4"/>
      <c r="I4" s="4"/>
      <c r="J4" s="4"/>
      <c r="K4" s="4"/>
      <c r="L4" s="4"/>
      <c r="M4" s="4"/>
      <c r="N4" s="4"/>
      <c r="O4" s="4"/>
      <c r="P4" s="4"/>
      <c r="Q4" s="4"/>
      <c r="R4" s="4"/>
      <c r="S4" s="4"/>
      <c r="T4" s="4"/>
      <c r="U4" s="4"/>
      <c r="V4" s="4"/>
      <c r="W4" s="53" t="s">
        <v>308</v>
      </c>
      <c r="X4" s="7"/>
      <c r="Y4" s="7"/>
      <c r="Z4" s="7"/>
      <c r="AA4" s="7"/>
      <c r="AB4" s="7"/>
      <c r="AC4" s="7"/>
      <c r="AD4" s="12"/>
      <c r="AE4" s="12"/>
      <c r="AF4" s="12"/>
      <c r="AG4" s="12"/>
      <c r="AH4" s="12"/>
      <c r="AI4" s="12"/>
      <c r="AJ4" s="12"/>
      <c r="AK4" s="12"/>
      <c r="AL4" s="12"/>
    </row>
    <row r="5" spans="1:38" ht="20" customHeight="1">
      <c r="A5" s="4"/>
      <c r="B5" s="4"/>
      <c r="C5" s="4"/>
      <c r="D5" s="4"/>
      <c r="E5" s="4"/>
      <c r="F5" s="4"/>
      <c r="G5" s="4"/>
      <c r="H5" s="4"/>
      <c r="I5" s="4"/>
      <c r="J5" s="4"/>
      <c r="K5" s="4"/>
      <c r="L5" s="4"/>
      <c r="M5" s="4"/>
      <c r="N5" s="4"/>
      <c r="O5" s="4"/>
      <c r="P5" s="4"/>
      <c r="Q5" s="4"/>
      <c r="R5" s="4"/>
      <c r="S5" s="4"/>
      <c r="T5" s="4"/>
      <c r="U5" s="4"/>
      <c r="V5" s="4"/>
      <c r="W5" s="5"/>
      <c r="X5" s="5"/>
      <c r="Y5" s="5"/>
      <c r="Z5" s="452" t="s">
        <v>148</v>
      </c>
      <c r="AA5" s="452"/>
      <c r="AB5" s="452"/>
      <c r="AC5" s="454"/>
      <c r="AD5" s="454"/>
      <c r="AE5" s="454"/>
      <c r="AF5" s="454"/>
      <c r="AG5" s="454"/>
      <c r="AH5" s="454"/>
      <c r="AI5" s="454"/>
      <c r="AJ5" s="454"/>
      <c r="AK5" s="454"/>
      <c r="AL5" s="454"/>
    </row>
    <row r="6" spans="1:38" ht="30" customHeight="1">
      <c r="A6" s="7"/>
      <c r="B6" s="62"/>
      <c r="C6" s="62"/>
      <c r="D6" s="62"/>
      <c r="E6" s="62"/>
      <c r="F6" s="62"/>
      <c r="G6" s="62"/>
      <c r="H6" s="62"/>
      <c r="I6" s="7"/>
      <c r="J6" s="7"/>
      <c r="K6" s="7"/>
      <c r="L6" s="7"/>
      <c r="M6" s="7"/>
      <c r="N6" s="7"/>
      <c r="O6" s="7"/>
      <c r="P6" s="7"/>
      <c r="Q6" s="7"/>
      <c r="R6" s="7"/>
      <c r="S6" s="7"/>
      <c r="T6" s="7"/>
      <c r="U6" s="7"/>
      <c r="V6" s="7"/>
      <c r="W6" s="7"/>
      <c r="X6" s="7"/>
      <c r="Y6" s="7"/>
      <c r="Z6" s="452" t="s">
        <v>149</v>
      </c>
      <c r="AA6" s="452"/>
      <c r="AB6" s="452"/>
      <c r="AC6" s="454"/>
      <c r="AD6" s="454"/>
      <c r="AE6" s="454"/>
      <c r="AF6" s="454"/>
      <c r="AG6" s="454"/>
      <c r="AH6" s="454"/>
      <c r="AI6" s="454"/>
      <c r="AJ6" s="454"/>
      <c r="AK6" s="454"/>
      <c r="AL6" s="454"/>
    </row>
    <row r="7" spans="1:38" ht="11.25" customHeight="1">
      <c r="A7" s="7"/>
      <c r="B7" s="62"/>
      <c r="C7" s="62"/>
      <c r="D7" s="62"/>
      <c r="E7" s="62"/>
      <c r="F7" s="62"/>
      <c r="G7" s="62"/>
      <c r="H7" s="62"/>
      <c r="I7" s="7"/>
      <c r="J7" s="7"/>
      <c r="K7" s="7"/>
      <c r="L7" s="7"/>
      <c r="M7" s="7"/>
      <c r="N7" s="7"/>
      <c r="O7" s="7"/>
      <c r="P7" s="7"/>
      <c r="Q7" s="7"/>
      <c r="R7" s="7"/>
      <c r="S7" s="7"/>
      <c r="T7" s="7"/>
      <c r="U7" s="7"/>
      <c r="V7" s="7"/>
      <c r="W7" s="7"/>
      <c r="X7" s="7"/>
      <c r="Y7" s="7"/>
      <c r="Z7" s="7"/>
      <c r="AA7" s="7"/>
      <c r="AB7" s="7"/>
      <c r="AC7" s="7"/>
      <c r="AD7" s="7"/>
      <c r="AE7" s="7"/>
      <c r="AF7" s="7"/>
      <c r="AG7" s="7"/>
      <c r="AH7" s="7"/>
      <c r="AI7" s="7"/>
      <c r="AJ7" s="7"/>
      <c r="AK7" s="7"/>
      <c r="AL7" s="7"/>
    </row>
    <row r="8" spans="1:38" ht="18" customHeight="1">
      <c r="A8" s="200" t="s">
        <v>150</v>
      </c>
      <c r="B8" s="200"/>
      <c r="C8" s="200"/>
      <c r="D8" s="200"/>
      <c r="E8" s="200"/>
      <c r="F8" s="200"/>
      <c r="G8" s="200"/>
      <c r="H8" s="200"/>
      <c r="I8" s="200"/>
      <c r="J8" s="200"/>
      <c r="K8" s="200"/>
      <c r="L8" s="200"/>
      <c r="M8" s="200"/>
      <c r="N8" s="200"/>
      <c r="O8" s="200"/>
      <c r="P8" s="200"/>
      <c r="Q8" s="200"/>
      <c r="R8" s="200"/>
      <c r="S8" s="200"/>
      <c r="T8" s="200"/>
      <c r="U8" s="200"/>
      <c r="V8" s="200"/>
      <c r="W8" s="200"/>
      <c r="X8" s="200"/>
      <c r="Y8" s="200"/>
      <c r="Z8" s="200"/>
      <c r="AA8" s="200"/>
      <c r="AB8" s="200"/>
      <c r="AC8" s="200"/>
      <c r="AD8" s="200"/>
      <c r="AE8" s="200"/>
      <c r="AF8" s="200"/>
      <c r="AG8" s="200"/>
      <c r="AH8" s="200"/>
      <c r="AI8" s="200"/>
      <c r="AJ8" s="200"/>
      <c r="AK8" s="200"/>
      <c r="AL8" s="200"/>
    </row>
    <row r="9" spans="1:38" ht="11.25" customHeight="1">
      <c r="A9" s="7"/>
      <c r="B9" s="7"/>
      <c r="C9" s="7"/>
      <c r="D9" s="7"/>
      <c r="E9" s="7"/>
      <c r="F9" s="7"/>
      <c r="G9" s="7"/>
      <c r="H9" s="7"/>
      <c r="I9" s="7"/>
      <c r="J9" s="7"/>
      <c r="K9" s="7"/>
      <c r="L9" s="62"/>
      <c r="M9" s="7"/>
      <c r="N9" s="7"/>
      <c r="O9" s="7"/>
      <c r="P9" s="7"/>
      <c r="Q9" s="7"/>
      <c r="R9" s="7"/>
      <c r="S9" s="7"/>
      <c r="T9" s="7"/>
      <c r="U9" s="7"/>
      <c r="V9" s="7"/>
      <c r="W9" s="7"/>
      <c r="X9" s="7"/>
      <c r="Y9" s="7"/>
      <c r="Z9" s="7"/>
      <c r="AA9" s="7"/>
      <c r="AB9" s="7"/>
      <c r="AC9" s="7"/>
      <c r="AD9" s="7"/>
      <c r="AE9" s="7"/>
      <c r="AF9" s="7"/>
      <c r="AG9" s="7"/>
      <c r="AH9" s="7"/>
      <c r="AI9" s="7"/>
      <c r="AJ9" s="7"/>
      <c r="AK9" s="7"/>
      <c r="AL9" s="7"/>
    </row>
    <row r="10" spans="1:38" ht="18" customHeight="1">
      <c r="A10" s="53" t="s">
        <v>151</v>
      </c>
      <c r="C10" s="7"/>
      <c r="D10" s="7"/>
      <c r="E10" s="7"/>
      <c r="F10" s="7"/>
      <c r="G10" s="7"/>
      <c r="H10" s="7"/>
      <c r="I10" s="7"/>
      <c r="J10" s="7"/>
      <c r="K10" s="7"/>
      <c r="L10" s="7"/>
      <c r="M10" s="7"/>
      <c r="N10" s="7"/>
      <c r="O10" s="7"/>
      <c r="P10" s="7"/>
      <c r="Q10" s="7"/>
      <c r="R10" s="7"/>
      <c r="S10" s="7"/>
      <c r="T10" s="7"/>
      <c r="U10" s="7"/>
      <c r="V10" s="7"/>
      <c r="W10" s="7"/>
      <c r="X10" s="7"/>
      <c r="Y10" s="7"/>
      <c r="Z10" s="7"/>
      <c r="AA10" s="7"/>
      <c r="AB10" s="7"/>
      <c r="AC10" s="7"/>
      <c r="AD10" s="7"/>
      <c r="AE10" s="7"/>
      <c r="AF10" s="7"/>
      <c r="AG10" s="7"/>
      <c r="AH10" s="7"/>
      <c r="AI10" s="7"/>
      <c r="AJ10" s="7"/>
      <c r="AK10" s="7"/>
      <c r="AL10" s="7"/>
    </row>
    <row r="11" spans="1:38" ht="9.75" customHeight="1" thickBot="1"/>
    <row r="12" spans="1:38" ht="21" customHeight="1" thickBot="1">
      <c r="A12" s="63" t="s">
        <v>328</v>
      </c>
      <c r="B12" s="3"/>
      <c r="C12" s="3"/>
      <c r="D12" s="3"/>
      <c r="E12" s="3"/>
      <c r="F12" s="3"/>
      <c r="G12" s="3"/>
      <c r="H12" s="3"/>
      <c r="I12" s="3"/>
      <c r="J12" s="3"/>
      <c r="K12" s="3"/>
      <c r="L12" s="3"/>
      <c r="M12" s="3"/>
      <c r="N12" s="3"/>
      <c r="O12" s="3"/>
      <c r="P12" s="3"/>
      <c r="Q12" s="3"/>
      <c r="R12" s="3"/>
      <c r="S12" s="3"/>
      <c r="T12" s="10"/>
      <c r="U12" s="10"/>
      <c r="V12" s="10"/>
      <c r="W12" s="10"/>
      <c r="X12" s="10"/>
      <c r="Y12" s="10"/>
      <c r="Z12" s="10"/>
      <c r="AA12" s="399" t="s">
        <v>152</v>
      </c>
      <c r="AB12" s="400"/>
      <c r="AC12" s="400"/>
      <c r="AD12" s="401"/>
      <c r="AE12" s="402" t="s">
        <v>394</v>
      </c>
      <c r="AF12" s="403"/>
      <c r="AG12" s="403"/>
      <c r="AH12" s="403"/>
      <c r="AI12" s="403"/>
      <c r="AJ12" s="403"/>
      <c r="AK12" s="403"/>
      <c r="AL12" s="404"/>
    </row>
    <row r="13" spans="1:38" ht="21" customHeight="1">
      <c r="A13" s="310" t="s">
        <v>306</v>
      </c>
      <c r="B13" s="414"/>
      <c r="C13" s="414"/>
      <c r="D13" s="414"/>
      <c r="E13" s="414"/>
      <c r="F13" s="415"/>
      <c r="G13" s="419"/>
      <c r="H13" s="420"/>
      <c r="I13" s="420"/>
      <c r="J13" s="420"/>
      <c r="K13" s="420"/>
      <c r="L13" s="420"/>
      <c r="M13" s="420"/>
      <c r="N13" s="420"/>
      <c r="O13" s="420"/>
      <c r="P13" s="420"/>
      <c r="Q13" s="420"/>
      <c r="R13" s="420"/>
      <c r="S13" s="420"/>
      <c r="T13" s="420"/>
      <c r="U13" s="420"/>
      <c r="V13" s="420"/>
      <c r="W13" s="420"/>
      <c r="X13" s="420"/>
      <c r="Y13" s="420"/>
      <c r="Z13" s="420"/>
      <c r="AA13" s="420"/>
      <c r="AB13" s="420"/>
      <c r="AC13" s="420"/>
      <c r="AD13" s="420"/>
      <c r="AE13" s="420"/>
      <c r="AF13" s="420"/>
      <c r="AG13" s="421"/>
      <c r="AH13" s="405" t="s">
        <v>307</v>
      </c>
      <c r="AI13" s="405"/>
      <c r="AJ13" s="405"/>
      <c r="AK13" s="405"/>
      <c r="AL13" s="406"/>
    </row>
    <row r="14" spans="1:38" ht="21" customHeight="1">
      <c r="A14" s="416"/>
      <c r="B14" s="417"/>
      <c r="C14" s="417"/>
      <c r="D14" s="417"/>
      <c r="E14" s="417"/>
      <c r="F14" s="418"/>
      <c r="G14" s="422"/>
      <c r="H14" s="422"/>
      <c r="I14" s="422"/>
      <c r="J14" s="422"/>
      <c r="K14" s="422"/>
      <c r="L14" s="422"/>
      <c r="M14" s="422"/>
      <c r="N14" s="422"/>
      <c r="O14" s="422"/>
      <c r="P14" s="422"/>
      <c r="Q14" s="422"/>
      <c r="R14" s="422"/>
      <c r="S14" s="422"/>
      <c r="T14" s="422"/>
      <c r="U14" s="422"/>
      <c r="V14" s="422"/>
      <c r="W14" s="422"/>
      <c r="X14" s="422"/>
      <c r="Y14" s="422"/>
      <c r="Z14" s="422"/>
      <c r="AA14" s="422"/>
      <c r="AB14" s="422"/>
      <c r="AC14" s="422"/>
      <c r="AD14" s="422"/>
      <c r="AE14" s="422"/>
      <c r="AF14" s="422"/>
      <c r="AG14" s="423"/>
      <c r="AH14" s="407"/>
      <c r="AI14" s="407"/>
      <c r="AJ14" s="407"/>
      <c r="AK14" s="407"/>
      <c r="AL14" s="6" t="s">
        <v>153</v>
      </c>
    </row>
    <row r="15" spans="1:38" ht="21" customHeight="1">
      <c r="A15" s="408" t="s">
        <v>304</v>
      </c>
      <c r="B15" s="409"/>
      <c r="C15" s="409"/>
      <c r="D15" s="409"/>
      <c r="E15" s="409"/>
      <c r="F15" s="410"/>
      <c r="G15" s="467"/>
      <c r="H15" s="467"/>
      <c r="I15" s="467"/>
      <c r="J15" s="467"/>
      <c r="K15" s="467"/>
      <c r="L15" s="467"/>
      <c r="M15" s="467"/>
      <c r="N15" s="467"/>
      <c r="O15" s="467"/>
      <c r="P15" s="467"/>
      <c r="Q15" s="467"/>
      <c r="R15" s="467"/>
      <c r="S15" s="467"/>
      <c r="T15" s="467"/>
      <c r="U15" s="467"/>
      <c r="V15" s="467"/>
      <c r="W15" s="467"/>
      <c r="X15" s="467"/>
      <c r="Y15" s="467"/>
      <c r="Z15" s="467"/>
      <c r="AA15" s="467"/>
      <c r="AB15" s="467"/>
      <c r="AC15" s="467"/>
      <c r="AD15" s="467"/>
      <c r="AE15" s="467"/>
      <c r="AF15" s="467"/>
      <c r="AG15" s="467"/>
      <c r="AH15" s="467"/>
      <c r="AI15" s="467"/>
      <c r="AJ15" s="467"/>
      <c r="AK15" s="467"/>
      <c r="AL15" s="468"/>
    </row>
    <row r="16" spans="1:38" ht="21" customHeight="1">
      <c r="A16" s="411"/>
      <c r="B16" s="412"/>
      <c r="C16" s="412"/>
      <c r="D16" s="412"/>
      <c r="E16" s="412"/>
      <c r="F16" s="413"/>
      <c r="G16" s="422"/>
      <c r="H16" s="422"/>
      <c r="I16" s="422"/>
      <c r="J16" s="422"/>
      <c r="K16" s="422"/>
      <c r="L16" s="422"/>
      <c r="M16" s="422"/>
      <c r="N16" s="422"/>
      <c r="O16" s="422"/>
      <c r="P16" s="422"/>
      <c r="Q16" s="422"/>
      <c r="R16" s="422"/>
      <c r="S16" s="422"/>
      <c r="T16" s="422"/>
      <c r="U16" s="422"/>
      <c r="V16" s="422"/>
      <c r="W16" s="422"/>
      <c r="X16" s="422"/>
      <c r="Y16" s="422"/>
      <c r="Z16" s="422"/>
      <c r="AA16" s="422"/>
      <c r="AB16" s="422"/>
      <c r="AC16" s="422"/>
      <c r="AD16" s="422"/>
      <c r="AE16" s="422"/>
      <c r="AF16" s="422"/>
      <c r="AG16" s="422"/>
      <c r="AH16" s="422"/>
      <c r="AI16" s="422"/>
      <c r="AJ16" s="422"/>
      <c r="AK16" s="422"/>
      <c r="AL16" s="469"/>
    </row>
    <row r="17" spans="1:38" ht="21" customHeight="1">
      <c r="A17" s="408" t="s">
        <v>154</v>
      </c>
      <c r="B17" s="449"/>
      <c r="C17" s="441" t="s">
        <v>305</v>
      </c>
      <c r="D17" s="442"/>
      <c r="E17" s="442"/>
      <c r="F17" s="442"/>
      <c r="G17" s="442"/>
      <c r="H17" s="442"/>
      <c r="I17" s="442"/>
      <c r="J17" s="442"/>
      <c r="K17" s="442"/>
      <c r="L17" s="442"/>
      <c r="M17" s="442"/>
      <c r="N17" s="443"/>
      <c r="O17" s="437" t="s">
        <v>311</v>
      </c>
      <c r="P17" s="438"/>
      <c r="Q17" s="438"/>
      <c r="R17" s="438"/>
      <c r="S17" s="438"/>
      <c r="T17" s="438"/>
      <c r="U17" s="438"/>
      <c r="V17" s="438"/>
      <c r="W17" s="439"/>
      <c r="X17" s="437" t="s">
        <v>314</v>
      </c>
      <c r="Y17" s="438"/>
      <c r="Z17" s="439"/>
      <c r="AA17" s="461" t="s">
        <v>155</v>
      </c>
      <c r="AB17" s="462"/>
      <c r="AC17" s="462"/>
      <c r="AD17" s="463"/>
      <c r="AE17" s="431" t="s">
        <v>156</v>
      </c>
      <c r="AF17" s="432"/>
      <c r="AG17" s="433"/>
      <c r="AH17" s="432" t="s">
        <v>157</v>
      </c>
      <c r="AI17" s="432"/>
      <c r="AJ17" s="432"/>
      <c r="AK17" s="432"/>
      <c r="AL17" s="455"/>
    </row>
    <row r="18" spans="1:38" ht="21" customHeight="1">
      <c r="A18" s="450"/>
      <c r="B18" s="451"/>
      <c r="C18" s="444" t="s">
        <v>303</v>
      </c>
      <c r="D18" s="445"/>
      <c r="E18" s="445"/>
      <c r="F18" s="445"/>
      <c r="G18" s="446" t="s">
        <v>268</v>
      </c>
      <c r="H18" s="447"/>
      <c r="I18" s="447"/>
      <c r="J18" s="447"/>
      <c r="K18" s="447"/>
      <c r="L18" s="447"/>
      <c r="M18" s="447"/>
      <c r="N18" s="448"/>
      <c r="O18" s="440"/>
      <c r="P18" s="417"/>
      <c r="Q18" s="417"/>
      <c r="R18" s="417"/>
      <c r="S18" s="417"/>
      <c r="T18" s="417"/>
      <c r="U18" s="417"/>
      <c r="V18" s="417"/>
      <c r="W18" s="418"/>
      <c r="X18" s="440"/>
      <c r="Y18" s="417"/>
      <c r="Z18" s="418"/>
      <c r="AA18" s="464"/>
      <c r="AB18" s="465"/>
      <c r="AC18" s="465"/>
      <c r="AD18" s="466"/>
      <c r="AE18" s="456" t="s">
        <v>158</v>
      </c>
      <c r="AF18" s="457"/>
      <c r="AG18" s="458"/>
      <c r="AH18" s="459" t="s">
        <v>158</v>
      </c>
      <c r="AI18" s="459"/>
      <c r="AJ18" s="459"/>
      <c r="AK18" s="459"/>
      <c r="AL18" s="460"/>
    </row>
    <row r="19" spans="1:38" ht="21" customHeight="1">
      <c r="A19" s="358"/>
      <c r="B19" s="359"/>
      <c r="C19" s="434" t="s">
        <v>395</v>
      </c>
      <c r="D19" s="435"/>
      <c r="E19" s="435"/>
      <c r="F19" s="436"/>
      <c r="G19" s="366" t="s">
        <v>11</v>
      </c>
      <c r="H19" s="366"/>
      <c r="I19" s="366"/>
      <c r="J19" s="366"/>
      <c r="K19" s="366"/>
      <c r="L19" s="366"/>
      <c r="M19" s="366"/>
      <c r="N19" s="367"/>
      <c r="O19" s="148"/>
      <c r="P19" s="13" t="s">
        <v>159</v>
      </c>
      <c r="Q19" s="148"/>
      <c r="R19" s="13" t="s">
        <v>160</v>
      </c>
      <c r="S19" s="14" t="s">
        <v>161</v>
      </c>
      <c r="T19" s="148"/>
      <c r="U19" s="13" t="s">
        <v>159</v>
      </c>
      <c r="V19" s="148"/>
      <c r="W19" s="133" t="s">
        <v>160</v>
      </c>
      <c r="X19" s="368" t="s">
        <v>50</v>
      </c>
      <c r="Y19" s="369"/>
      <c r="Z19" s="370"/>
      <c r="AA19" s="424"/>
      <c r="AB19" s="425"/>
      <c r="AC19" s="426" t="str">
        <f>INDEX(参照リスト!$F:$F, MATCH($G$19,参照リスト!$B:$B,0),1)</f>
        <v xml:space="preserve"> </v>
      </c>
      <c r="AD19" s="427"/>
      <c r="AE19" s="428">
        <f>INDEX(参照リスト!$D:$D, MATCH($G$19,参照リスト!$B:$B,0),1)</f>
        <v>0</v>
      </c>
      <c r="AF19" s="429"/>
      <c r="AG19" s="134" t="s">
        <v>78</v>
      </c>
      <c r="AH19" s="430">
        <f t="shared" ref="AH19:AH24" si="0">AE19*AA19</f>
        <v>0</v>
      </c>
      <c r="AI19" s="430"/>
      <c r="AJ19" s="430"/>
      <c r="AK19" s="430"/>
      <c r="AL19" s="15" t="s">
        <v>78</v>
      </c>
    </row>
    <row r="20" spans="1:38" ht="21" customHeight="1">
      <c r="A20" s="358"/>
      <c r="B20" s="359"/>
      <c r="C20" s="363" t="s">
        <v>395</v>
      </c>
      <c r="D20" s="364"/>
      <c r="E20" s="364"/>
      <c r="F20" s="365"/>
      <c r="G20" s="366" t="s">
        <v>11</v>
      </c>
      <c r="H20" s="366"/>
      <c r="I20" s="366"/>
      <c r="J20" s="366"/>
      <c r="K20" s="366"/>
      <c r="L20" s="366"/>
      <c r="M20" s="366"/>
      <c r="N20" s="367"/>
      <c r="O20" s="148"/>
      <c r="P20" s="13" t="s">
        <v>159</v>
      </c>
      <c r="Q20" s="148"/>
      <c r="R20" s="13" t="s">
        <v>160</v>
      </c>
      <c r="S20" s="14" t="s">
        <v>161</v>
      </c>
      <c r="T20" s="106"/>
      <c r="U20" s="13" t="s">
        <v>159</v>
      </c>
      <c r="V20" s="132"/>
      <c r="W20" s="133" t="s">
        <v>160</v>
      </c>
      <c r="X20" s="368" t="s">
        <v>50</v>
      </c>
      <c r="Y20" s="369"/>
      <c r="Z20" s="370"/>
      <c r="AA20" s="424"/>
      <c r="AB20" s="425"/>
      <c r="AC20" s="426" t="str">
        <f>INDEX(参照リスト!$F:$F, MATCH($G$20,参照リスト!$B:$B,0),1)</f>
        <v xml:space="preserve"> </v>
      </c>
      <c r="AD20" s="427"/>
      <c r="AE20" s="428">
        <f>INDEX(参照リスト!$D:$D, MATCH($G$20,参照リスト!$B:$B,0),1)</f>
        <v>0</v>
      </c>
      <c r="AF20" s="429"/>
      <c r="AG20" s="134" t="s">
        <v>78</v>
      </c>
      <c r="AH20" s="430">
        <f t="shared" si="0"/>
        <v>0</v>
      </c>
      <c r="AI20" s="430"/>
      <c r="AJ20" s="430"/>
      <c r="AK20" s="430"/>
      <c r="AL20" s="16" t="s">
        <v>78</v>
      </c>
    </row>
    <row r="21" spans="1:38" ht="21" customHeight="1">
      <c r="A21" s="358"/>
      <c r="B21" s="359"/>
      <c r="C21" s="363" t="s">
        <v>395</v>
      </c>
      <c r="D21" s="364"/>
      <c r="E21" s="364"/>
      <c r="F21" s="365"/>
      <c r="G21" s="366" t="s">
        <v>11</v>
      </c>
      <c r="H21" s="366"/>
      <c r="I21" s="366"/>
      <c r="J21" s="366"/>
      <c r="K21" s="366"/>
      <c r="L21" s="366"/>
      <c r="M21" s="366"/>
      <c r="N21" s="367"/>
      <c r="O21" s="148"/>
      <c r="P21" s="13" t="s">
        <v>159</v>
      </c>
      <c r="Q21" s="148"/>
      <c r="R21" s="13" t="s">
        <v>160</v>
      </c>
      <c r="S21" s="14" t="s">
        <v>161</v>
      </c>
      <c r="T21" s="106"/>
      <c r="U21" s="13" t="s">
        <v>159</v>
      </c>
      <c r="V21" s="132"/>
      <c r="W21" s="133" t="s">
        <v>160</v>
      </c>
      <c r="X21" s="368" t="s">
        <v>50</v>
      </c>
      <c r="Y21" s="369"/>
      <c r="Z21" s="370"/>
      <c r="AA21" s="424"/>
      <c r="AB21" s="425"/>
      <c r="AC21" s="426" t="str">
        <f>INDEX(参照リスト!$F:$F, MATCH($G$21,参照リスト!$B:$B,0),1)</f>
        <v xml:space="preserve"> </v>
      </c>
      <c r="AD21" s="427"/>
      <c r="AE21" s="428">
        <f>INDEX(参照リスト!$D:$D, MATCH($G$21,参照リスト!$B:$B,0),1)</f>
        <v>0</v>
      </c>
      <c r="AF21" s="429"/>
      <c r="AG21" s="134" t="s">
        <v>78</v>
      </c>
      <c r="AH21" s="430">
        <f t="shared" si="0"/>
        <v>0</v>
      </c>
      <c r="AI21" s="430"/>
      <c r="AJ21" s="430"/>
      <c r="AK21" s="430"/>
      <c r="AL21" s="16" t="s">
        <v>78</v>
      </c>
    </row>
    <row r="22" spans="1:38" ht="21" customHeight="1">
      <c r="A22" s="358"/>
      <c r="B22" s="359"/>
      <c r="C22" s="363" t="s">
        <v>395</v>
      </c>
      <c r="D22" s="364"/>
      <c r="E22" s="364"/>
      <c r="F22" s="365"/>
      <c r="G22" s="366" t="s">
        <v>11</v>
      </c>
      <c r="H22" s="366"/>
      <c r="I22" s="366"/>
      <c r="J22" s="366"/>
      <c r="K22" s="366"/>
      <c r="L22" s="366"/>
      <c r="M22" s="366"/>
      <c r="N22" s="367"/>
      <c r="O22" s="148"/>
      <c r="P22" s="13" t="s">
        <v>159</v>
      </c>
      <c r="Q22" s="148"/>
      <c r="R22" s="13" t="s">
        <v>160</v>
      </c>
      <c r="S22" s="14" t="s">
        <v>161</v>
      </c>
      <c r="T22" s="106"/>
      <c r="U22" s="13" t="s">
        <v>159</v>
      </c>
      <c r="V22" s="132"/>
      <c r="W22" s="133" t="s">
        <v>160</v>
      </c>
      <c r="X22" s="368" t="s">
        <v>50</v>
      </c>
      <c r="Y22" s="369"/>
      <c r="Z22" s="370"/>
      <c r="AA22" s="424"/>
      <c r="AB22" s="425"/>
      <c r="AC22" s="426" t="str">
        <f>INDEX(参照リスト!$F:$F, MATCH($G$22,参照リスト!$B:$B,0),1)</f>
        <v xml:space="preserve"> </v>
      </c>
      <c r="AD22" s="427"/>
      <c r="AE22" s="428">
        <f>INDEX(参照リスト!$D:$D, MATCH($G$22,参照リスト!$B:$B,0),1)</f>
        <v>0</v>
      </c>
      <c r="AF22" s="429"/>
      <c r="AG22" s="134" t="s">
        <v>78</v>
      </c>
      <c r="AH22" s="430">
        <f t="shared" si="0"/>
        <v>0</v>
      </c>
      <c r="AI22" s="430"/>
      <c r="AJ22" s="430"/>
      <c r="AK22" s="430"/>
      <c r="AL22" s="16" t="s">
        <v>78</v>
      </c>
    </row>
    <row r="23" spans="1:38" ht="21" customHeight="1">
      <c r="A23" s="358"/>
      <c r="B23" s="359"/>
      <c r="C23" s="363" t="s">
        <v>395</v>
      </c>
      <c r="D23" s="364"/>
      <c r="E23" s="364"/>
      <c r="F23" s="365"/>
      <c r="G23" s="366" t="s">
        <v>11</v>
      </c>
      <c r="H23" s="366"/>
      <c r="I23" s="366"/>
      <c r="J23" s="366"/>
      <c r="K23" s="366"/>
      <c r="L23" s="366"/>
      <c r="M23" s="366"/>
      <c r="N23" s="367"/>
      <c r="O23" s="148"/>
      <c r="P23" s="13" t="s">
        <v>159</v>
      </c>
      <c r="Q23" s="148"/>
      <c r="R23" s="13" t="s">
        <v>160</v>
      </c>
      <c r="S23" s="14" t="s">
        <v>161</v>
      </c>
      <c r="T23" s="106"/>
      <c r="U23" s="13" t="s">
        <v>159</v>
      </c>
      <c r="V23" s="132"/>
      <c r="W23" s="133" t="s">
        <v>160</v>
      </c>
      <c r="X23" s="368" t="s">
        <v>50</v>
      </c>
      <c r="Y23" s="369"/>
      <c r="Z23" s="370"/>
      <c r="AA23" s="424"/>
      <c r="AB23" s="425"/>
      <c r="AC23" s="426" t="str">
        <f>INDEX(参照リスト!$F:$F, MATCH($G$23,参照リスト!$B:$B,0),1)</f>
        <v xml:space="preserve"> </v>
      </c>
      <c r="AD23" s="427"/>
      <c r="AE23" s="428">
        <f>INDEX(参照リスト!$D:$D, MATCH($G$23,参照リスト!$B:$B,0),1)</f>
        <v>0</v>
      </c>
      <c r="AF23" s="429"/>
      <c r="AG23" s="134" t="s">
        <v>78</v>
      </c>
      <c r="AH23" s="430">
        <f t="shared" si="0"/>
        <v>0</v>
      </c>
      <c r="AI23" s="430"/>
      <c r="AJ23" s="430"/>
      <c r="AK23" s="430"/>
      <c r="AL23" s="16" t="s">
        <v>78</v>
      </c>
    </row>
    <row r="24" spans="1:38" ht="21" customHeight="1" thickBot="1">
      <c r="A24" s="358"/>
      <c r="B24" s="359"/>
      <c r="C24" s="363" t="s">
        <v>395</v>
      </c>
      <c r="D24" s="364"/>
      <c r="E24" s="364"/>
      <c r="F24" s="365"/>
      <c r="G24" s="366" t="s">
        <v>11</v>
      </c>
      <c r="H24" s="366"/>
      <c r="I24" s="366"/>
      <c r="J24" s="366"/>
      <c r="K24" s="366"/>
      <c r="L24" s="366"/>
      <c r="M24" s="366"/>
      <c r="N24" s="367"/>
      <c r="O24" s="149"/>
      <c r="P24" s="13" t="s">
        <v>159</v>
      </c>
      <c r="Q24" s="149"/>
      <c r="R24" s="13" t="s">
        <v>160</v>
      </c>
      <c r="S24" s="14" t="s">
        <v>161</v>
      </c>
      <c r="T24" s="132"/>
      <c r="U24" s="13" t="s">
        <v>159</v>
      </c>
      <c r="V24" s="132"/>
      <c r="W24" s="133" t="s">
        <v>160</v>
      </c>
      <c r="X24" s="368" t="s">
        <v>50</v>
      </c>
      <c r="Y24" s="369"/>
      <c r="Z24" s="370"/>
      <c r="AA24" s="347"/>
      <c r="AB24" s="348"/>
      <c r="AC24" s="349" t="str">
        <f>INDEX(参照リスト!$F:$F, MATCH($G$24,参照リスト!$B:$B,0),1)</f>
        <v xml:space="preserve"> </v>
      </c>
      <c r="AD24" s="350"/>
      <c r="AE24" s="351">
        <f>INDEX(参照リスト!$D:$D, MATCH($G$24,参照リスト!$B:$B,0),1)</f>
        <v>0</v>
      </c>
      <c r="AF24" s="352"/>
      <c r="AG24" s="135" t="s">
        <v>78</v>
      </c>
      <c r="AH24" s="340">
        <f t="shared" si="0"/>
        <v>0</v>
      </c>
      <c r="AI24" s="340"/>
      <c r="AJ24" s="340"/>
      <c r="AK24" s="340"/>
      <c r="AL24" s="17" t="s">
        <v>78</v>
      </c>
    </row>
    <row r="25" spans="1:38" ht="21" customHeight="1" thickBot="1">
      <c r="A25" s="360" t="s">
        <v>310</v>
      </c>
      <c r="B25" s="361"/>
      <c r="C25" s="361"/>
      <c r="D25" s="361"/>
      <c r="E25" s="361"/>
      <c r="F25" s="361"/>
      <c r="G25" s="361"/>
      <c r="H25" s="361"/>
      <c r="I25" s="361"/>
      <c r="J25" s="361"/>
      <c r="K25" s="361"/>
      <c r="L25" s="361"/>
      <c r="M25" s="361"/>
      <c r="N25" s="361"/>
      <c r="O25" s="361"/>
      <c r="P25" s="361"/>
      <c r="Q25" s="361"/>
      <c r="R25" s="361"/>
      <c r="S25" s="361"/>
      <c r="T25" s="361"/>
      <c r="U25" s="361"/>
      <c r="V25" s="361"/>
      <c r="W25" s="361"/>
      <c r="X25" s="361"/>
      <c r="Y25" s="361"/>
      <c r="Z25" s="362"/>
      <c r="AA25" s="341" t="s">
        <v>162</v>
      </c>
      <c r="AB25" s="342"/>
      <c r="AC25" s="342"/>
      <c r="AD25" s="342"/>
      <c r="AE25" s="342"/>
      <c r="AF25" s="342"/>
      <c r="AG25" s="343"/>
      <c r="AH25" s="344">
        <f>SUM(AH19:AK24)</f>
        <v>0</v>
      </c>
      <c r="AI25" s="345"/>
      <c r="AJ25" s="345"/>
      <c r="AK25" s="346"/>
      <c r="AL25" s="18" t="s">
        <v>78</v>
      </c>
    </row>
    <row r="26" spans="1:38" ht="21" customHeight="1">
      <c r="A26" s="353" t="s">
        <v>309</v>
      </c>
      <c r="B26" s="354"/>
      <c r="C26" s="354"/>
      <c r="D26" s="354"/>
      <c r="E26" s="354"/>
      <c r="F26" s="354"/>
      <c r="G26" s="354"/>
      <c r="H26" s="354"/>
      <c r="I26" s="354"/>
      <c r="J26" s="354"/>
      <c r="K26" s="354"/>
      <c r="L26" s="354"/>
      <c r="M26" s="354"/>
      <c r="N26" s="354"/>
      <c r="O26" s="354"/>
      <c r="P26" s="354"/>
      <c r="Q26" s="354"/>
      <c r="R26" s="354"/>
      <c r="S26" s="354"/>
      <c r="T26" s="354"/>
      <c r="U26" s="354"/>
      <c r="V26" s="354"/>
      <c r="W26" s="354"/>
      <c r="X26" s="354"/>
      <c r="Y26" s="354"/>
      <c r="Z26" s="355"/>
      <c r="AA26" s="356" t="s">
        <v>163</v>
      </c>
      <c r="AB26" s="356"/>
      <c r="AC26" s="356"/>
      <c r="AD26" s="356"/>
      <c r="AE26" s="356"/>
      <c r="AF26" s="356"/>
      <c r="AG26" s="356"/>
      <c r="AH26" s="356"/>
      <c r="AI26" s="356"/>
      <c r="AJ26" s="356"/>
      <c r="AK26" s="356"/>
      <c r="AL26" s="357"/>
    </row>
    <row r="27" spans="1:38" ht="21" customHeight="1">
      <c r="A27" s="334"/>
      <c r="B27" s="335"/>
      <c r="C27" s="335"/>
      <c r="D27" s="335"/>
      <c r="E27" s="335"/>
      <c r="F27" s="335"/>
      <c r="G27" s="335"/>
      <c r="H27" s="335"/>
      <c r="I27" s="335"/>
      <c r="J27" s="335"/>
      <c r="K27" s="335"/>
      <c r="L27" s="335"/>
      <c r="M27" s="335"/>
      <c r="N27" s="335"/>
      <c r="O27" s="335"/>
      <c r="P27" s="335"/>
      <c r="Q27" s="335"/>
      <c r="R27" s="335"/>
      <c r="S27" s="335"/>
      <c r="T27" s="335"/>
      <c r="U27" s="335"/>
      <c r="V27" s="335"/>
      <c r="W27" s="335"/>
      <c r="X27" s="335"/>
      <c r="Y27" s="335"/>
      <c r="Z27" s="336"/>
      <c r="AA27" s="337"/>
      <c r="AB27" s="337"/>
      <c r="AC27" s="337"/>
      <c r="AD27" s="8" t="s">
        <v>164</v>
      </c>
      <c r="AE27" s="337"/>
      <c r="AF27" s="337"/>
      <c r="AG27" s="8" t="s">
        <v>165</v>
      </c>
      <c r="AH27" s="337"/>
      <c r="AI27" s="337"/>
      <c r="AJ27" s="337"/>
      <c r="AK27" s="338" t="s">
        <v>166</v>
      </c>
      <c r="AL27" s="339"/>
    </row>
    <row r="28" spans="1:38" ht="21" customHeight="1">
      <c r="A28" s="353" t="s">
        <v>167</v>
      </c>
      <c r="B28" s="354"/>
      <c r="C28" s="354"/>
      <c r="D28" s="354"/>
      <c r="E28" s="354"/>
      <c r="F28" s="354"/>
      <c r="G28" s="354"/>
      <c r="H28" s="354"/>
      <c r="I28" s="354"/>
      <c r="J28" s="354"/>
      <c r="K28" s="354"/>
      <c r="L28" s="354"/>
      <c r="M28" s="354"/>
      <c r="N28" s="354"/>
      <c r="O28" s="371"/>
      <c r="P28" s="372" t="s">
        <v>168</v>
      </c>
      <c r="Q28" s="373"/>
      <c r="R28" s="373"/>
      <c r="S28" s="373"/>
      <c r="T28" s="373"/>
      <c r="U28" s="373"/>
      <c r="V28" s="373"/>
      <c r="W28" s="373"/>
      <c r="X28" s="373"/>
      <c r="Y28" s="373"/>
      <c r="Z28" s="374"/>
      <c r="AA28" s="372" t="s">
        <v>169</v>
      </c>
      <c r="AB28" s="373"/>
      <c r="AC28" s="373"/>
      <c r="AD28" s="373"/>
      <c r="AE28" s="373"/>
      <c r="AF28" s="373"/>
      <c r="AG28" s="373"/>
      <c r="AH28" s="373"/>
      <c r="AI28" s="373"/>
      <c r="AJ28" s="373"/>
      <c r="AK28" s="373"/>
      <c r="AL28" s="375"/>
    </row>
    <row r="29" spans="1:38" ht="21" customHeight="1">
      <c r="A29" s="376"/>
      <c r="B29" s="377"/>
      <c r="C29" s="377"/>
      <c r="D29" s="377"/>
      <c r="E29" s="377"/>
      <c r="F29" s="377"/>
      <c r="G29" s="377"/>
      <c r="H29" s="377"/>
      <c r="I29" s="377"/>
      <c r="J29" s="377"/>
      <c r="K29" s="377"/>
      <c r="L29" s="377"/>
      <c r="M29" s="377"/>
      <c r="N29" s="377"/>
      <c r="O29" s="378"/>
      <c r="P29" s="385" t="s">
        <v>170</v>
      </c>
      <c r="Q29" s="386"/>
      <c r="R29" s="386"/>
      <c r="S29" s="386"/>
      <c r="T29" s="386"/>
      <c r="U29" s="386"/>
      <c r="V29" s="386"/>
      <c r="W29" s="386"/>
      <c r="X29" s="386"/>
      <c r="Y29" s="386"/>
      <c r="Z29" s="387"/>
      <c r="AA29" s="388"/>
      <c r="AB29" s="377"/>
      <c r="AC29" s="377"/>
      <c r="AD29" s="377"/>
      <c r="AE29" s="377"/>
      <c r="AF29" s="377"/>
      <c r="AG29" s="377"/>
      <c r="AH29" s="377"/>
      <c r="AI29" s="377"/>
      <c r="AJ29" s="377"/>
      <c r="AK29" s="377"/>
      <c r="AL29" s="389"/>
    </row>
    <row r="30" spans="1:38" ht="21" customHeight="1">
      <c r="A30" s="379"/>
      <c r="B30" s="380"/>
      <c r="C30" s="380"/>
      <c r="D30" s="380"/>
      <c r="E30" s="380"/>
      <c r="F30" s="380"/>
      <c r="G30" s="380"/>
      <c r="H30" s="380"/>
      <c r="I30" s="380"/>
      <c r="J30" s="380"/>
      <c r="K30" s="380"/>
      <c r="L30" s="380"/>
      <c r="M30" s="380"/>
      <c r="N30" s="380"/>
      <c r="O30" s="381"/>
      <c r="P30" s="394" t="s">
        <v>171</v>
      </c>
      <c r="Q30" s="287"/>
      <c r="R30" s="287"/>
      <c r="S30" s="287"/>
      <c r="T30" s="287"/>
      <c r="U30" s="287"/>
      <c r="V30" s="287"/>
      <c r="W30" s="287"/>
      <c r="X30" s="287"/>
      <c r="Y30" s="287"/>
      <c r="Z30" s="395"/>
      <c r="AA30" s="390"/>
      <c r="AB30" s="380"/>
      <c r="AC30" s="380"/>
      <c r="AD30" s="380"/>
      <c r="AE30" s="380"/>
      <c r="AF30" s="380"/>
      <c r="AG30" s="380"/>
      <c r="AH30" s="380"/>
      <c r="AI30" s="380"/>
      <c r="AJ30" s="380"/>
      <c r="AK30" s="380"/>
      <c r="AL30" s="391"/>
    </row>
    <row r="31" spans="1:38" ht="21" customHeight="1">
      <c r="A31" s="379"/>
      <c r="B31" s="380"/>
      <c r="C31" s="380"/>
      <c r="D31" s="380"/>
      <c r="E31" s="380"/>
      <c r="F31" s="380"/>
      <c r="G31" s="380"/>
      <c r="H31" s="380"/>
      <c r="I31" s="380"/>
      <c r="J31" s="380"/>
      <c r="K31" s="380"/>
      <c r="L31" s="380"/>
      <c r="M31" s="380"/>
      <c r="N31" s="380"/>
      <c r="O31" s="381"/>
      <c r="P31" s="394" t="s">
        <v>172</v>
      </c>
      <c r="Q31" s="287"/>
      <c r="R31" s="287"/>
      <c r="S31" s="287"/>
      <c r="T31" s="287"/>
      <c r="U31" s="287"/>
      <c r="V31" s="287"/>
      <c r="W31" s="287"/>
      <c r="X31" s="287"/>
      <c r="Y31" s="287"/>
      <c r="Z31" s="395"/>
      <c r="AA31" s="390"/>
      <c r="AB31" s="380"/>
      <c r="AC31" s="380"/>
      <c r="AD31" s="380"/>
      <c r="AE31" s="380"/>
      <c r="AF31" s="380"/>
      <c r="AG31" s="380"/>
      <c r="AH31" s="380"/>
      <c r="AI31" s="380"/>
      <c r="AJ31" s="380"/>
      <c r="AK31" s="380"/>
      <c r="AL31" s="391"/>
    </row>
    <row r="32" spans="1:38" ht="21" customHeight="1" thickBot="1">
      <c r="A32" s="382"/>
      <c r="B32" s="383"/>
      <c r="C32" s="383"/>
      <c r="D32" s="383"/>
      <c r="E32" s="383"/>
      <c r="F32" s="383"/>
      <c r="G32" s="383"/>
      <c r="H32" s="383"/>
      <c r="I32" s="383"/>
      <c r="J32" s="383"/>
      <c r="K32" s="383"/>
      <c r="L32" s="383"/>
      <c r="M32" s="383"/>
      <c r="N32" s="383"/>
      <c r="O32" s="384"/>
      <c r="P32" s="396" t="s">
        <v>173</v>
      </c>
      <c r="Q32" s="397"/>
      <c r="R32" s="397"/>
      <c r="S32" s="397"/>
      <c r="T32" s="397"/>
      <c r="U32" s="397"/>
      <c r="V32" s="397"/>
      <c r="W32" s="397"/>
      <c r="X32" s="397"/>
      <c r="Y32" s="397"/>
      <c r="Z32" s="398"/>
      <c r="AA32" s="392"/>
      <c r="AB32" s="383"/>
      <c r="AC32" s="383"/>
      <c r="AD32" s="383"/>
      <c r="AE32" s="383"/>
      <c r="AF32" s="383"/>
      <c r="AG32" s="383"/>
      <c r="AH32" s="383"/>
      <c r="AI32" s="383"/>
      <c r="AJ32" s="383"/>
      <c r="AK32" s="383"/>
      <c r="AL32" s="393"/>
    </row>
    <row r="33" spans="1:38" ht="11.25" customHeight="1">
      <c r="AD33" s="60"/>
      <c r="AE33" s="60"/>
      <c r="AF33" s="60"/>
      <c r="AG33" s="60"/>
      <c r="AH33" s="60"/>
      <c r="AI33" s="60"/>
      <c r="AJ33" s="60"/>
      <c r="AK33" s="60"/>
      <c r="AL33" s="60"/>
    </row>
    <row r="34" spans="1:38" ht="21" customHeight="1" thickBot="1">
      <c r="A34" s="63" t="s">
        <v>174</v>
      </c>
      <c r="B34" s="19"/>
      <c r="C34" s="19"/>
      <c r="D34" s="19"/>
      <c r="E34" s="19"/>
      <c r="F34" s="19"/>
      <c r="G34" s="19"/>
      <c r="H34" s="19"/>
      <c r="I34" s="53"/>
      <c r="J34" s="53"/>
      <c r="K34" s="53"/>
      <c r="L34" s="53"/>
      <c r="M34" s="53"/>
      <c r="N34" s="53"/>
      <c r="O34" s="53"/>
      <c r="P34" s="53"/>
      <c r="Q34" s="53"/>
      <c r="R34" s="53"/>
      <c r="S34" s="53"/>
      <c r="T34" s="53"/>
      <c r="U34" s="53"/>
      <c r="V34" s="53"/>
      <c r="W34" s="53"/>
      <c r="X34" s="53"/>
      <c r="Y34" s="53"/>
      <c r="Z34" s="53"/>
      <c r="AA34" s="53"/>
      <c r="AB34" s="53"/>
      <c r="AC34" s="53"/>
      <c r="AD34" s="53"/>
      <c r="AE34" s="53"/>
      <c r="AF34" s="53"/>
      <c r="AG34" s="53"/>
      <c r="AH34" s="53"/>
      <c r="AI34" s="53"/>
      <c r="AJ34" s="53"/>
      <c r="AK34" s="53"/>
      <c r="AL34" s="53"/>
    </row>
    <row r="35" spans="1:38" ht="13.5" customHeight="1">
      <c r="A35" s="310" t="s">
        <v>377</v>
      </c>
      <c r="B35" s="311"/>
      <c r="C35" s="311"/>
      <c r="D35" s="312"/>
      <c r="E35" s="304" t="s">
        <v>149</v>
      </c>
      <c r="F35" s="305"/>
      <c r="G35" s="305"/>
      <c r="H35" s="306"/>
      <c r="I35" s="299"/>
      <c r="J35" s="300"/>
      <c r="K35" s="300"/>
      <c r="L35" s="300"/>
      <c r="M35" s="300"/>
      <c r="N35" s="300"/>
      <c r="O35" s="300"/>
      <c r="P35" s="300"/>
      <c r="Q35" s="301"/>
      <c r="R35" s="305" t="s">
        <v>175</v>
      </c>
      <c r="S35" s="306"/>
      <c r="T35" s="299"/>
      <c r="U35" s="300"/>
      <c r="V35" s="300"/>
      <c r="W35" s="301"/>
      <c r="X35" s="321" t="s">
        <v>176</v>
      </c>
      <c r="Y35" s="321"/>
      <c r="Z35" s="322"/>
      <c r="AA35" s="323"/>
      <c r="AB35" s="324"/>
      <c r="AC35" s="324"/>
      <c r="AD35" s="324"/>
      <c r="AE35" s="324"/>
      <c r="AF35" s="324"/>
      <c r="AG35" s="324"/>
      <c r="AH35" s="324"/>
      <c r="AI35" s="325"/>
      <c r="AJ35" s="326" t="s">
        <v>177</v>
      </c>
      <c r="AK35" s="327"/>
      <c r="AL35" s="328"/>
    </row>
    <row r="36" spans="1:38" ht="21" customHeight="1">
      <c r="A36" s="313"/>
      <c r="B36" s="314"/>
      <c r="C36" s="314"/>
      <c r="D36" s="315"/>
      <c r="E36" s="307"/>
      <c r="F36" s="308"/>
      <c r="G36" s="308"/>
      <c r="H36" s="309"/>
      <c r="I36" s="284"/>
      <c r="J36" s="285"/>
      <c r="K36" s="285"/>
      <c r="L36" s="285"/>
      <c r="M36" s="285"/>
      <c r="N36" s="285"/>
      <c r="O36" s="285"/>
      <c r="P36" s="285"/>
      <c r="Q36" s="286"/>
      <c r="R36" s="308"/>
      <c r="S36" s="309"/>
      <c r="T36" s="284"/>
      <c r="U36" s="285"/>
      <c r="V36" s="285"/>
      <c r="W36" s="286"/>
      <c r="X36" s="308" t="s">
        <v>148</v>
      </c>
      <c r="Y36" s="308"/>
      <c r="Z36" s="309"/>
      <c r="AA36" s="331"/>
      <c r="AB36" s="332"/>
      <c r="AC36" s="332"/>
      <c r="AD36" s="332"/>
      <c r="AE36" s="332"/>
      <c r="AF36" s="332"/>
      <c r="AG36" s="332"/>
      <c r="AH36" s="332"/>
      <c r="AI36" s="333"/>
      <c r="AJ36" s="329"/>
      <c r="AK36" s="329"/>
      <c r="AL36" s="330"/>
    </row>
    <row r="37" spans="1:38" ht="21" customHeight="1">
      <c r="A37" s="302" t="s">
        <v>234</v>
      </c>
      <c r="B37" s="303"/>
      <c r="C37" s="303"/>
      <c r="D37" s="303"/>
      <c r="E37" s="303"/>
      <c r="F37" s="303"/>
      <c r="G37" s="303"/>
      <c r="H37" s="303"/>
      <c r="I37" s="316" t="s">
        <v>235</v>
      </c>
      <c r="J37" s="317"/>
      <c r="K37" s="317"/>
      <c r="L37" s="317"/>
      <c r="M37" s="317"/>
      <c r="N37" s="317"/>
      <c r="O37" s="318"/>
      <c r="P37" s="319"/>
      <c r="Q37" s="234"/>
      <c r="R37" s="234"/>
      <c r="S37" s="234"/>
      <c r="T37" s="234"/>
      <c r="U37" s="234"/>
      <c r="V37" s="234"/>
      <c r="W37" s="320"/>
      <c r="X37" s="297" t="s">
        <v>178</v>
      </c>
      <c r="Y37" s="297"/>
      <c r="Z37" s="298"/>
      <c r="AA37" s="293" t="str">
        <f>INDEX(参照リスト!$K13:$K25, MATCH($AE$12,参照リスト!$J13:$J25,0),1)</f>
        <v xml:space="preserve"> </v>
      </c>
      <c r="AB37" s="293"/>
      <c r="AC37" s="293"/>
      <c r="AD37" s="293"/>
      <c r="AE37" s="293"/>
      <c r="AF37" s="293"/>
      <c r="AG37" s="293"/>
      <c r="AH37" s="293"/>
      <c r="AI37" s="294"/>
      <c r="AJ37" s="295"/>
      <c r="AK37" s="295"/>
      <c r="AL37" s="296"/>
    </row>
    <row r="38" spans="1:38" ht="21" customHeight="1">
      <c r="A38" s="227" t="s">
        <v>179</v>
      </c>
      <c r="B38" s="228"/>
      <c r="C38" s="228"/>
      <c r="D38" s="229"/>
      <c r="E38" s="230">
        <f>INDEX(参照リスト!$L13:$L25, MATCH($AE$12,参照リスト!$J13:$J25,0),1)</f>
        <v>0</v>
      </c>
      <c r="F38" s="231"/>
      <c r="G38" s="231"/>
      <c r="H38" s="231"/>
      <c r="I38" s="231"/>
      <c r="J38" s="231"/>
      <c r="K38" s="232"/>
      <c r="L38" s="228" t="s">
        <v>180</v>
      </c>
      <c r="M38" s="228"/>
      <c r="N38" s="228"/>
      <c r="O38" s="229"/>
      <c r="P38" s="233" t="s">
        <v>394</v>
      </c>
      <c r="Q38" s="234"/>
      <c r="R38" s="234"/>
      <c r="S38" s="234"/>
      <c r="T38" s="234"/>
      <c r="U38" s="234"/>
      <c r="V38" s="234"/>
      <c r="W38" s="235"/>
      <c r="X38" s="243" t="s">
        <v>228</v>
      </c>
      <c r="Y38" s="244"/>
      <c r="Z38" s="244"/>
      <c r="AA38" s="245"/>
      <c r="AB38" s="246"/>
      <c r="AC38" s="246"/>
      <c r="AD38" s="246"/>
      <c r="AE38" s="246"/>
      <c r="AF38" s="246"/>
      <c r="AG38" s="246"/>
      <c r="AH38" s="246"/>
      <c r="AI38" s="246"/>
      <c r="AJ38" s="246"/>
      <c r="AK38" s="246"/>
      <c r="AL38" s="247"/>
    </row>
    <row r="39" spans="1:38" ht="21" customHeight="1">
      <c r="A39" s="273" t="s">
        <v>181</v>
      </c>
      <c r="B39" s="274"/>
      <c r="C39" s="274"/>
      <c r="D39" s="274"/>
      <c r="E39" s="274"/>
      <c r="F39" s="274"/>
      <c r="G39" s="274"/>
      <c r="H39" s="274"/>
      <c r="I39" s="274"/>
      <c r="J39" s="274"/>
      <c r="K39" s="274"/>
      <c r="L39" s="274"/>
      <c r="M39" s="274"/>
      <c r="N39" s="274"/>
      <c r="O39" s="274"/>
      <c r="P39" s="274"/>
      <c r="Q39" s="274"/>
      <c r="R39" s="274"/>
      <c r="S39" s="274"/>
      <c r="T39" s="274"/>
      <c r="U39" s="274"/>
      <c r="V39" s="274"/>
      <c r="W39" s="274"/>
      <c r="X39" s="274"/>
      <c r="Y39" s="274"/>
      <c r="Z39" s="274"/>
      <c r="AA39" s="274"/>
      <c r="AB39" s="274"/>
      <c r="AC39" s="274"/>
      <c r="AD39" s="274"/>
      <c r="AE39" s="274"/>
      <c r="AF39" s="274"/>
      <c r="AG39" s="274"/>
      <c r="AH39" s="274"/>
      <c r="AI39" s="274"/>
      <c r="AJ39" s="274"/>
      <c r="AK39" s="274"/>
      <c r="AL39" s="275"/>
    </row>
    <row r="40" spans="1:38" ht="21" customHeight="1">
      <c r="A40" s="288">
        <f>INDEX(参照リスト!$K28:$K42, MATCH($P$38,参照リスト!$J28:$J42,0),1)</f>
        <v>0</v>
      </c>
      <c r="B40" s="289"/>
      <c r="C40" s="289"/>
      <c r="D40" s="289"/>
      <c r="E40" s="292" t="s">
        <v>182</v>
      </c>
      <c r="F40" s="292"/>
      <c r="G40" s="292"/>
      <c r="H40" s="292"/>
      <c r="I40" s="192"/>
      <c r="J40" s="192"/>
      <c r="K40" s="192"/>
      <c r="L40" s="192"/>
      <c r="M40" s="192"/>
      <c r="N40" s="192"/>
      <c r="O40" s="192"/>
      <c r="P40" s="192"/>
      <c r="Q40" s="192"/>
      <c r="R40" s="192"/>
      <c r="S40" s="192"/>
      <c r="T40" s="192"/>
      <c r="U40" s="192"/>
      <c r="V40" s="192"/>
      <c r="W40" s="192"/>
      <c r="X40" s="192"/>
      <c r="Y40" s="192"/>
      <c r="Z40" s="192"/>
      <c r="AA40" s="192"/>
      <c r="AB40" s="192"/>
      <c r="AC40" s="192"/>
      <c r="AD40" s="192"/>
      <c r="AE40" s="192"/>
      <c r="AF40" s="192"/>
      <c r="AG40" s="192"/>
      <c r="AH40" s="192"/>
      <c r="AI40" s="192"/>
      <c r="AJ40" s="192"/>
      <c r="AK40" s="192"/>
      <c r="AL40" s="193"/>
    </row>
    <row r="41" spans="1:38" ht="21" customHeight="1" thickBot="1">
      <c r="A41" s="290"/>
      <c r="B41" s="291"/>
      <c r="C41" s="291"/>
      <c r="D41" s="291"/>
      <c r="E41" s="194" t="s">
        <v>183</v>
      </c>
      <c r="F41" s="194"/>
      <c r="G41" s="194"/>
      <c r="H41" s="194"/>
      <c r="I41" s="195"/>
      <c r="J41" s="195"/>
      <c r="K41" s="195"/>
      <c r="L41" s="195"/>
      <c r="M41" s="195"/>
      <c r="N41" s="195"/>
      <c r="O41" s="195"/>
      <c r="P41" s="195"/>
      <c r="Q41" s="195"/>
      <c r="R41" s="195"/>
      <c r="S41" s="195"/>
      <c r="T41" s="195"/>
      <c r="U41" s="195"/>
      <c r="V41" s="195"/>
      <c r="W41" s="195"/>
      <c r="X41" s="195"/>
      <c r="Y41" s="195"/>
      <c r="Z41" s="195"/>
      <c r="AA41" s="195"/>
      <c r="AB41" s="195"/>
      <c r="AC41" s="195"/>
      <c r="AD41" s="195"/>
      <c r="AE41" s="195"/>
      <c r="AF41" s="195"/>
      <c r="AG41" s="195"/>
      <c r="AH41" s="195"/>
      <c r="AI41" s="195"/>
      <c r="AJ41" s="195"/>
      <c r="AK41" s="195"/>
      <c r="AL41" s="196"/>
    </row>
    <row r="42" spans="1:38" ht="21" customHeight="1" thickBot="1">
      <c r="A42" s="287" t="s">
        <v>184</v>
      </c>
      <c r="B42" s="287"/>
      <c r="C42" s="287"/>
      <c r="D42" s="287"/>
      <c r="E42" s="287"/>
      <c r="F42" s="287"/>
      <c r="G42" s="287"/>
      <c r="H42" s="287"/>
      <c r="I42" s="287"/>
      <c r="J42" s="287"/>
      <c r="K42" s="287"/>
      <c r="L42" s="287"/>
      <c r="M42" s="287"/>
      <c r="N42" s="287"/>
      <c r="O42" s="287"/>
      <c r="P42" s="287"/>
      <c r="Q42" s="287"/>
      <c r="R42" s="287"/>
      <c r="S42" s="287"/>
      <c r="T42" s="287"/>
      <c r="U42" s="287"/>
      <c r="V42" s="287"/>
      <c r="W42" s="287"/>
      <c r="X42" s="287"/>
      <c r="Y42" s="287"/>
      <c r="Z42" s="287"/>
      <c r="AA42" s="287"/>
      <c r="AB42" s="287"/>
      <c r="AC42" s="287"/>
      <c r="AD42" s="287"/>
      <c r="AE42" s="287"/>
      <c r="AF42" s="287"/>
      <c r="AG42" s="287"/>
      <c r="AH42" s="287"/>
      <c r="AI42" s="287"/>
      <c r="AJ42" s="287"/>
      <c r="AK42" s="287"/>
      <c r="AL42" s="287"/>
    </row>
    <row r="43" spans="1:38" ht="21" customHeight="1">
      <c r="A43" s="189" t="s">
        <v>185</v>
      </c>
      <c r="B43" s="190"/>
      <c r="C43" s="190"/>
      <c r="D43" s="190"/>
      <c r="E43" s="190"/>
      <c r="F43" s="190"/>
      <c r="G43" s="190"/>
      <c r="H43" s="190"/>
      <c r="I43" s="190"/>
      <c r="J43" s="190"/>
      <c r="K43" s="190"/>
      <c r="L43" s="190"/>
      <c r="M43" s="190"/>
      <c r="N43" s="190"/>
      <c r="O43" s="190"/>
      <c r="P43" s="190"/>
      <c r="Q43" s="190"/>
      <c r="R43" s="190"/>
      <c r="S43" s="190"/>
      <c r="T43" s="190"/>
      <c r="U43" s="190"/>
      <c r="V43" s="190"/>
      <c r="W43" s="190"/>
      <c r="X43" s="190"/>
      <c r="Y43" s="190"/>
      <c r="Z43" s="190"/>
      <c r="AA43" s="190"/>
      <c r="AB43" s="190"/>
      <c r="AC43" s="190"/>
      <c r="AD43" s="190"/>
      <c r="AE43" s="190"/>
      <c r="AF43" s="190"/>
      <c r="AG43" s="190"/>
      <c r="AH43" s="190"/>
      <c r="AI43" s="190"/>
      <c r="AJ43" s="190"/>
      <c r="AK43" s="190"/>
      <c r="AL43" s="191"/>
    </row>
    <row r="44" spans="1:38" ht="16.5" customHeight="1">
      <c r="A44" s="248" t="s">
        <v>186</v>
      </c>
      <c r="B44" s="249"/>
      <c r="C44" s="249"/>
      <c r="D44" s="250"/>
      <c r="E44" s="103" t="s">
        <v>187</v>
      </c>
      <c r="F44" s="254"/>
      <c r="G44" s="254"/>
      <c r="H44" s="254"/>
      <c r="I44" s="254"/>
      <c r="J44" s="254"/>
      <c r="K44" s="255"/>
      <c r="L44" s="255"/>
      <c r="M44" s="255"/>
      <c r="N44" s="255"/>
      <c r="O44" s="255"/>
      <c r="P44" s="255"/>
      <c r="Q44" s="255"/>
      <c r="R44" s="255"/>
      <c r="S44" s="255"/>
      <c r="T44" s="255"/>
      <c r="U44" s="255"/>
      <c r="V44" s="255"/>
      <c r="W44" s="256"/>
      <c r="X44" s="257" t="s">
        <v>188</v>
      </c>
      <c r="Y44" s="258"/>
      <c r="Z44" s="259"/>
      <c r="AA44" s="261"/>
      <c r="AB44" s="261"/>
      <c r="AC44" s="261"/>
      <c r="AD44" s="261"/>
      <c r="AE44" s="261"/>
      <c r="AF44" s="261"/>
      <c r="AG44" s="261"/>
      <c r="AH44" s="261"/>
      <c r="AI44" s="261"/>
      <c r="AJ44" s="261"/>
      <c r="AK44" s="261"/>
      <c r="AL44" s="262"/>
    </row>
    <row r="45" spans="1:38" ht="4.5" customHeight="1">
      <c r="A45" s="248"/>
      <c r="B45" s="249"/>
      <c r="C45" s="249"/>
      <c r="D45" s="250"/>
      <c r="E45" s="265"/>
      <c r="F45" s="266"/>
      <c r="G45" s="266"/>
      <c r="H45" s="266"/>
      <c r="I45" s="266"/>
      <c r="J45" s="266"/>
      <c r="K45" s="266"/>
      <c r="L45" s="266"/>
      <c r="M45" s="266"/>
      <c r="N45" s="266"/>
      <c r="O45" s="266"/>
      <c r="P45" s="266"/>
      <c r="Q45" s="266"/>
      <c r="R45" s="266"/>
      <c r="S45" s="266"/>
      <c r="T45" s="266"/>
      <c r="U45" s="266"/>
      <c r="V45" s="266"/>
      <c r="W45" s="267"/>
      <c r="X45" s="260"/>
      <c r="Y45" s="204"/>
      <c r="Z45" s="205"/>
      <c r="AA45" s="263"/>
      <c r="AB45" s="263"/>
      <c r="AC45" s="263"/>
      <c r="AD45" s="263"/>
      <c r="AE45" s="263"/>
      <c r="AF45" s="263"/>
      <c r="AG45" s="263"/>
      <c r="AH45" s="263"/>
      <c r="AI45" s="263"/>
      <c r="AJ45" s="263"/>
      <c r="AK45" s="263"/>
      <c r="AL45" s="264"/>
    </row>
    <row r="46" spans="1:38" ht="21" customHeight="1">
      <c r="A46" s="251"/>
      <c r="B46" s="252"/>
      <c r="C46" s="252"/>
      <c r="D46" s="253"/>
      <c r="E46" s="268"/>
      <c r="F46" s="269"/>
      <c r="G46" s="269"/>
      <c r="H46" s="269"/>
      <c r="I46" s="269"/>
      <c r="J46" s="269"/>
      <c r="K46" s="269"/>
      <c r="L46" s="269"/>
      <c r="M46" s="269"/>
      <c r="N46" s="269"/>
      <c r="O46" s="269"/>
      <c r="P46" s="269"/>
      <c r="Q46" s="269"/>
      <c r="R46" s="269"/>
      <c r="S46" s="269"/>
      <c r="T46" s="269"/>
      <c r="U46" s="269"/>
      <c r="V46" s="269"/>
      <c r="W46" s="270"/>
      <c r="X46" s="204" t="s">
        <v>189</v>
      </c>
      <c r="Y46" s="204"/>
      <c r="Z46" s="205"/>
      <c r="AA46" s="271"/>
      <c r="AB46" s="271"/>
      <c r="AC46" s="271"/>
      <c r="AD46" s="271"/>
      <c r="AE46" s="271"/>
      <c r="AF46" s="271"/>
      <c r="AG46" s="271"/>
      <c r="AH46" s="271"/>
      <c r="AI46" s="271"/>
      <c r="AJ46" s="271"/>
      <c r="AK46" s="271"/>
      <c r="AL46" s="272"/>
    </row>
    <row r="47" spans="1:38" ht="21" customHeight="1">
      <c r="A47" s="236" t="s">
        <v>190</v>
      </c>
      <c r="B47" s="237"/>
      <c r="C47" s="237"/>
      <c r="D47" s="237"/>
      <c r="E47" s="237"/>
      <c r="F47" s="237"/>
      <c r="G47" s="237"/>
      <c r="H47" s="237"/>
      <c r="I47" s="237"/>
      <c r="J47" s="237"/>
      <c r="K47" s="237"/>
      <c r="L47" s="237"/>
      <c r="M47" s="237"/>
      <c r="N47" s="237"/>
      <c r="O47" s="238" t="s">
        <v>191</v>
      </c>
      <c r="P47" s="238"/>
      <c r="Q47" s="238"/>
      <c r="R47" s="238"/>
      <c r="S47" s="238"/>
      <c r="T47" s="238"/>
      <c r="U47" s="238"/>
      <c r="V47" s="238"/>
      <c r="W47" s="238"/>
      <c r="X47" s="238"/>
      <c r="Y47" s="238"/>
      <c r="Z47" s="238"/>
      <c r="AA47" s="238"/>
      <c r="AB47" s="238"/>
      <c r="AC47" s="238"/>
      <c r="AD47" s="238"/>
      <c r="AE47" s="238"/>
      <c r="AF47" s="238"/>
      <c r="AG47" s="238"/>
      <c r="AH47" s="238"/>
      <c r="AI47" s="238"/>
      <c r="AJ47" s="238"/>
      <c r="AK47" s="238"/>
      <c r="AL47" s="239"/>
    </row>
    <row r="48" spans="1:38" ht="13.5" customHeight="1">
      <c r="A48" s="276" t="s">
        <v>149</v>
      </c>
      <c r="B48" s="277"/>
      <c r="C48" s="277"/>
      <c r="D48" s="278"/>
      <c r="E48" s="206"/>
      <c r="F48" s="282"/>
      <c r="G48" s="282"/>
      <c r="H48" s="282"/>
      <c r="I48" s="282"/>
      <c r="J48" s="282"/>
      <c r="K48" s="282"/>
      <c r="L48" s="282"/>
      <c r="M48" s="282"/>
      <c r="N48" s="282"/>
      <c r="O48" s="282"/>
      <c r="P48" s="282"/>
      <c r="Q48" s="283"/>
      <c r="R48" s="202" t="s">
        <v>175</v>
      </c>
      <c r="S48" s="203"/>
      <c r="T48" s="206"/>
      <c r="U48" s="207"/>
      <c r="V48" s="207"/>
      <c r="W48" s="208"/>
      <c r="X48" s="212" t="s">
        <v>176</v>
      </c>
      <c r="Y48" s="212"/>
      <c r="Z48" s="213"/>
      <c r="AA48" s="221"/>
      <c r="AB48" s="222"/>
      <c r="AC48" s="222"/>
      <c r="AD48" s="222"/>
      <c r="AE48" s="222"/>
      <c r="AF48" s="222"/>
      <c r="AG48" s="222"/>
      <c r="AH48" s="222"/>
      <c r="AI48" s="222"/>
      <c r="AJ48" s="222"/>
      <c r="AK48" s="222"/>
      <c r="AL48" s="223"/>
    </row>
    <row r="49" spans="1:38" ht="21" customHeight="1">
      <c r="A49" s="279"/>
      <c r="B49" s="280"/>
      <c r="C49" s="280"/>
      <c r="D49" s="281"/>
      <c r="E49" s="284"/>
      <c r="F49" s="285"/>
      <c r="G49" s="285"/>
      <c r="H49" s="285"/>
      <c r="I49" s="285"/>
      <c r="J49" s="285"/>
      <c r="K49" s="285"/>
      <c r="L49" s="285"/>
      <c r="M49" s="285"/>
      <c r="N49" s="285"/>
      <c r="O49" s="285"/>
      <c r="P49" s="285"/>
      <c r="Q49" s="286"/>
      <c r="R49" s="204"/>
      <c r="S49" s="205"/>
      <c r="T49" s="209"/>
      <c r="U49" s="210"/>
      <c r="V49" s="210"/>
      <c r="W49" s="211"/>
      <c r="X49" s="204" t="s">
        <v>148</v>
      </c>
      <c r="Y49" s="204"/>
      <c r="Z49" s="205"/>
      <c r="AA49" s="224"/>
      <c r="AB49" s="225"/>
      <c r="AC49" s="225"/>
      <c r="AD49" s="225"/>
      <c r="AE49" s="225"/>
      <c r="AF49" s="225"/>
      <c r="AG49" s="225"/>
      <c r="AH49" s="225"/>
      <c r="AI49" s="225"/>
      <c r="AJ49" s="225"/>
      <c r="AK49" s="225"/>
      <c r="AL49" s="226"/>
    </row>
    <row r="50" spans="1:38" ht="21" customHeight="1" thickBot="1">
      <c r="A50" s="214" t="s">
        <v>192</v>
      </c>
      <c r="B50" s="215"/>
      <c r="C50" s="215"/>
      <c r="D50" s="216"/>
      <c r="E50" s="218"/>
      <c r="F50" s="219"/>
      <c r="G50" s="219"/>
      <c r="H50" s="219"/>
      <c r="I50" s="219"/>
      <c r="J50" s="219"/>
      <c r="K50" s="219"/>
      <c r="L50" s="219"/>
      <c r="M50" s="219"/>
      <c r="N50" s="219"/>
      <c r="O50" s="219"/>
      <c r="P50" s="219"/>
      <c r="Q50" s="220"/>
      <c r="R50" s="217" t="s">
        <v>189</v>
      </c>
      <c r="S50" s="216"/>
      <c r="T50" s="240"/>
      <c r="U50" s="241"/>
      <c r="V50" s="241"/>
      <c r="W50" s="241"/>
      <c r="X50" s="241"/>
      <c r="Y50" s="241"/>
      <c r="Z50" s="241"/>
      <c r="AA50" s="241"/>
      <c r="AB50" s="241"/>
      <c r="AC50" s="241"/>
      <c r="AD50" s="241"/>
      <c r="AE50" s="241"/>
      <c r="AF50" s="241"/>
      <c r="AG50" s="241"/>
      <c r="AH50" s="241"/>
      <c r="AI50" s="241"/>
      <c r="AJ50" s="241"/>
      <c r="AK50" s="241"/>
      <c r="AL50" s="242"/>
    </row>
    <row r="51" spans="1:38" ht="11.25" customHeight="1" thickBot="1">
      <c r="A51" s="2"/>
      <c r="B51" s="3"/>
      <c r="C51" s="3"/>
      <c r="D51" s="3"/>
      <c r="E51" s="3"/>
      <c r="F51" s="3"/>
      <c r="G51" s="3"/>
      <c r="H51" s="3"/>
      <c r="I51" s="3"/>
      <c r="J51" s="3"/>
      <c r="K51" s="3"/>
      <c r="L51" s="3"/>
      <c r="M51" s="3"/>
      <c r="N51" s="3"/>
      <c r="O51" s="3"/>
      <c r="P51" s="3"/>
      <c r="Q51" s="3"/>
      <c r="R51" s="3"/>
      <c r="S51" s="3"/>
      <c r="T51" s="3"/>
      <c r="U51" s="3"/>
      <c r="V51" s="3"/>
      <c r="W51" s="3"/>
      <c r="X51" s="3"/>
      <c r="Y51" s="3"/>
      <c r="Z51" s="3"/>
      <c r="AA51" s="3"/>
      <c r="AB51" s="3"/>
      <c r="AC51" s="3"/>
      <c r="AD51" s="3"/>
      <c r="AE51" s="3"/>
      <c r="AF51" s="3"/>
      <c r="AG51" s="3"/>
      <c r="AH51" s="3"/>
      <c r="AI51" s="3"/>
      <c r="AJ51" s="3"/>
      <c r="AK51" s="3"/>
      <c r="AL51" s="3"/>
    </row>
    <row r="52" spans="1:38" ht="11.25" customHeight="1">
      <c r="A52" s="20"/>
      <c r="B52" s="20"/>
      <c r="C52" s="20"/>
      <c r="D52" s="20"/>
      <c r="E52" s="20"/>
      <c r="F52" s="20"/>
      <c r="G52" s="20"/>
      <c r="H52" s="20"/>
      <c r="I52" s="20"/>
      <c r="J52" s="20"/>
      <c r="K52" s="20"/>
      <c r="L52" s="20"/>
      <c r="M52" s="20"/>
      <c r="N52" s="20"/>
      <c r="O52" s="20"/>
      <c r="P52" s="20"/>
      <c r="Q52" s="20"/>
      <c r="R52" s="20"/>
      <c r="S52" s="20"/>
      <c r="T52" s="20"/>
      <c r="U52" s="20"/>
      <c r="V52" s="20"/>
      <c r="W52" s="20"/>
      <c r="X52" s="20"/>
      <c r="Y52" s="20"/>
      <c r="Z52" s="20"/>
      <c r="AA52" s="20"/>
      <c r="AB52" s="20"/>
      <c r="AC52" s="20"/>
      <c r="AD52" s="20"/>
      <c r="AE52" s="20"/>
      <c r="AF52" s="20"/>
      <c r="AG52" s="20"/>
      <c r="AH52" s="20"/>
      <c r="AI52" s="20"/>
      <c r="AJ52" s="20"/>
      <c r="AK52" s="20"/>
      <c r="AL52" s="20"/>
    </row>
    <row r="53" spans="1:38">
      <c r="A53" s="3"/>
      <c r="D53" s="7"/>
      <c r="E53" s="7"/>
      <c r="F53" s="7"/>
      <c r="G53" s="7"/>
      <c r="H53" s="7"/>
      <c r="I53" s="7"/>
      <c r="J53" s="7"/>
      <c r="K53" s="7"/>
      <c r="L53" s="7"/>
      <c r="M53" s="7"/>
      <c r="N53" s="7"/>
      <c r="O53" s="7"/>
      <c r="P53" s="7"/>
      <c r="Q53" s="7"/>
      <c r="R53" s="7"/>
      <c r="S53" s="7"/>
      <c r="T53" s="7"/>
      <c r="U53" s="7"/>
      <c r="V53" s="7"/>
      <c r="W53" s="7"/>
      <c r="X53" s="7"/>
      <c r="Y53" s="7"/>
      <c r="Z53" s="7"/>
      <c r="AA53" s="7"/>
      <c r="AB53" s="7"/>
      <c r="AC53" s="197"/>
      <c r="AD53" s="197"/>
      <c r="AE53" s="197"/>
      <c r="AF53" s="7" t="s">
        <v>144</v>
      </c>
      <c r="AG53" s="197"/>
      <c r="AH53" s="197"/>
      <c r="AI53" s="4" t="s">
        <v>145</v>
      </c>
      <c r="AJ53" s="197"/>
      <c r="AK53" s="197"/>
      <c r="AL53" s="4" t="s">
        <v>146</v>
      </c>
    </row>
    <row r="54" spans="1:38" ht="20" customHeight="1">
      <c r="A54" s="201">
        <f>AC5</f>
        <v>0</v>
      </c>
      <c r="B54" s="201"/>
      <c r="C54" s="201"/>
      <c r="D54" s="201"/>
      <c r="E54" s="201"/>
      <c r="F54" s="201"/>
      <c r="G54" s="201"/>
      <c r="H54" s="201"/>
      <c r="I54" s="201"/>
      <c r="J54" s="21" t="s">
        <v>193</v>
      </c>
      <c r="K54" s="7"/>
      <c r="L54" s="7"/>
      <c r="M54" s="7"/>
      <c r="N54" s="7"/>
      <c r="O54" s="7"/>
      <c r="P54" s="7"/>
      <c r="Q54" s="7"/>
      <c r="R54" s="7"/>
      <c r="S54" s="7"/>
      <c r="T54" s="7"/>
      <c r="U54" s="7"/>
      <c r="V54" s="7"/>
      <c r="W54" s="7"/>
      <c r="X54" s="7"/>
      <c r="Y54" s="7"/>
      <c r="Z54" s="7"/>
      <c r="AA54" s="7"/>
      <c r="AB54" s="7"/>
      <c r="AC54" s="7"/>
      <c r="AD54" s="22"/>
      <c r="AE54" s="22"/>
      <c r="AF54" s="22"/>
      <c r="AG54" s="22"/>
      <c r="AH54" s="22"/>
      <c r="AI54" s="22"/>
      <c r="AJ54" s="22"/>
      <c r="AK54" s="22"/>
      <c r="AL54" s="22"/>
    </row>
    <row r="55" spans="1:38" ht="18" customHeight="1">
      <c r="A55" s="7"/>
      <c r="B55" s="7"/>
      <c r="C55" s="7"/>
      <c r="D55" s="7"/>
      <c r="E55" s="7"/>
      <c r="F55" s="7"/>
      <c r="G55" s="7"/>
      <c r="H55" s="7"/>
      <c r="I55" s="7"/>
      <c r="J55" s="7"/>
      <c r="K55" s="7"/>
      <c r="L55" s="7"/>
      <c r="M55" s="7"/>
      <c r="N55" s="7"/>
      <c r="O55" s="7"/>
      <c r="P55" s="7"/>
      <c r="Q55" s="7"/>
      <c r="R55" s="7"/>
      <c r="S55" s="7"/>
      <c r="T55" s="198" t="s">
        <v>194</v>
      </c>
      <c r="U55" s="198"/>
      <c r="V55" s="198"/>
      <c r="W55" s="198"/>
      <c r="X55" s="198"/>
      <c r="Y55" s="198"/>
      <c r="Z55" s="198"/>
      <c r="AA55" s="198"/>
      <c r="AB55" s="198"/>
      <c r="AC55" s="198"/>
      <c r="AD55" s="199" t="s">
        <v>195</v>
      </c>
      <c r="AE55" s="199"/>
      <c r="AF55" s="199"/>
      <c r="AG55" s="199"/>
      <c r="AH55" s="199"/>
      <c r="AI55" s="199"/>
      <c r="AJ55" s="199"/>
      <c r="AK55" s="199"/>
      <c r="AL55" s="199"/>
    </row>
    <row r="56" spans="1:38" ht="11.25" customHeight="1">
      <c r="A56" s="7"/>
      <c r="B56" s="7"/>
      <c r="C56" s="7"/>
      <c r="D56" s="7"/>
      <c r="E56" s="7"/>
      <c r="F56" s="7"/>
      <c r="G56" s="7"/>
      <c r="H56" s="7"/>
      <c r="I56" s="7"/>
      <c r="J56" s="7"/>
      <c r="K56" s="7"/>
      <c r="L56" s="7"/>
      <c r="M56" s="7"/>
      <c r="N56" s="7"/>
      <c r="O56" s="7"/>
      <c r="P56" s="7"/>
      <c r="Q56" s="7"/>
      <c r="R56" s="7"/>
      <c r="S56" s="7"/>
      <c r="T56" s="5"/>
      <c r="U56" s="5"/>
      <c r="V56" s="5"/>
      <c r="W56" s="5"/>
      <c r="X56" s="5"/>
      <c r="Y56" s="5"/>
      <c r="Z56" s="5"/>
      <c r="AA56" s="5"/>
      <c r="AB56" s="5"/>
      <c r="AC56" s="5"/>
      <c r="AD56" s="23"/>
      <c r="AE56" s="23"/>
      <c r="AF56" s="23"/>
      <c r="AG56" s="23"/>
      <c r="AH56" s="23"/>
      <c r="AI56" s="23"/>
      <c r="AJ56" s="23"/>
      <c r="AK56" s="23"/>
      <c r="AL56" s="5"/>
    </row>
    <row r="57" spans="1:38" ht="18" customHeight="1">
      <c r="A57" s="200" t="s">
        <v>196</v>
      </c>
      <c r="B57" s="200"/>
      <c r="C57" s="200"/>
      <c r="D57" s="200"/>
      <c r="E57" s="200"/>
      <c r="F57" s="200"/>
      <c r="G57" s="200"/>
      <c r="H57" s="200"/>
      <c r="I57" s="200"/>
      <c r="J57" s="200"/>
      <c r="K57" s="200"/>
      <c r="L57" s="200"/>
      <c r="M57" s="200"/>
      <c r="N57" s="200"/>
      <c r="O57" s="200"/>
      <c r="P57" s="200"/>
      <c r="Q57" s="200"/>
      <c r="R57" s="200"/>
      <c r="S57" s="200"/>
      <c r="T57" s="200"/>
      <c r="U57" s="200"/>
      <c r="V57" s="200"/>
      <c r="W57" s="200"/>
      <c r="X57" s="200"/>
      <c r="Y57" s="200"/>
      <c r="Z57" s="200"/>
      <c r="AA57" s="200"/>
      <c r="AB57" s="200"/>
      <c r="AC57" s="200"/>
      <c r="AD57" s="200"/>
      <c r="AE57" s="200"/>
      <c r="AF57" s="200"/>
      <c r="AG57" s="200"/>
      <c r="AH57" s="200"/>
      <c r="AI57" s="200"/>
      <c r="AJ57" s="200"/>
      <c r="AK57" s="200"/>
      <c r="AL57" s="200"/>
    </row>
    <row r="58" spans="1:38" ht="11.25" customHeight="1">
      <c r="A58" s="24"/>
      <c r="B58" s="24"/>
      <c r="C58" s="24"/>
      <c r="D58" s="24"/>
      <c r="E58" s="24"/>
      <c r="F58" s="24"/>
      <c r="G58" s="24"/>
      <c r="H58" s="24"/>
      <c r="I58" s="24"/>
      <c r="J58" s="24"/>
      <c r="K58" s="24"/>
      <c r="L58" s="24"/>
      <c r="M58" s="24"/>
      <c r="N58" s="24"/>
      <c r="O58" s="24"/>
      <c r="P58" s="24"/>
      <c r="Q58" s="24"/>
      <c r="R58" s="24"/>
      <c r="S58" s="24"/>
      <c r="T58" s="24"/>
      <c r="U58" s="24"/>
      <c r="V58" s="24"/>
      <c r="W58" s="24"/>
      <c r="X58" s="24"/>
      <c r="Y58" s="24"/>
      <c r="Z58" s="24"/>
      <c r="AA58" s="24"/>
      <c r="AB58" s="24"/>
      <c r="AC58" s="24"/>
      <c r="AD58" s="24"/>
      <c r="AE58" s="24"/>
      <c r="AF58" s="24"/>
      <c r="AG58" s="24"/>
      <c r="AH58" s="24"/>
      <c r="AI58" s="24"/>
      <c r="AJ58" s="24"/>
      <c r="AK58" s="24"/>
      <c r="AL58" s="24"/>
    </row>
    <row r="59" spans="1:38" ht="18" customHeight="1">
      <c r="A59" s="53" t="s">
        <v>197</v>
      </c>
      <c r="B59" s="11"/>
      <c r="D59" s="3"/>
      <c r="E59" s="3"/>
      <c r="F59" s="3"/>
      <c r="G59" s="3"/>
      <c r="H59" s="3"/>
      <c r="I59" s="3"/>
      <c r="J59" s="3"/>
      <c r="K59" s="3"/>
      <c r="M59" s="25"/>
      <c r="N59" s="25"/>
      <c r="O59" s="25"/>
      <c r="P59" s="25"/>
      <c r="Q59" s="25"/>
      <c r="R59" s="25"/>
      <c r="S59" s="25"/>
      <c r="T59" s="25"/>
      <c r="U59" s="25"/>
      <c r="V59" s="25"/>
      <c r="W59" s="25"/>
      <c r="X59" s="25"/>
      <c r="Y59" s="25"/>
      <c r="Z59" s="25"/>
      <c r="AA59" s="25"/>
      <c r="AB59" s="25"/>
      <c r="AC59" s="25"/>
      <c r="AD59" s="25"/>
      <c r="AE59" s="25"/>
      <c r="AF59" s="11"/>
      <c r="AG59" s="11"/>
      <c r="AH59" s="11"/>
      <c r="AI59" s="11"/>
      <c r="AJ59" s="11"/>
      <c r="AK59" s="11"/>
      <c r="AL59" s="11"/>
    </row>
    <row r="60" spans="1:38" ht="20" customHeight="1">
      <c r="A60" s="24"/>
      <c r="B60" s="24"/>
      <c r="C60" s="24"/>
      <c r="D60" s="24"/>
      <c r="E60" s="24"/>
      <c r="F60" s="24"/>
      <c r="G60" s="24"/>
      <c r="H60" s="24"/>
      <c r="I60" s="24"/>
      <c r="J60" s="24"/>
      <c r="K60" s="24"/>
      <c r="L60" s="24"/>
      <c r="M60" s="24"/>
      <c r="N60" s="24"/>
      <c r="O60" s="24"/>
      <c r="P60" s="24"/>
      <c r="Q60" s="24"/>
      <c r="R60" s="24"/>
      <c r="S60" s="24"/>
      <c r="T60" s="24"/>
      <c r="U60" s="24"/>
      <c r="V60" s="24"/>
      <c r="W60" s="24"/>
      <c r="X60" s="24"/>
      <c r="Y60" s="24"/>
      <c r="Z60" s="24"/>
      <c r="AA60" s="24"/>
      <c r="AB60" s="24"/>
      <c r="AC60" s="24"/>
      <c r="AD60" s="24"/>
      <c r="AE60" s="24"/>
      <c r="AF60" s="24"/>
      <c r="AG60" s="24"/>
      <c r="AH60" s="24"/>
      <c r="AI60" s="24"/>
      <c r="AJ60" s="24"/>
      <c r="AK60" s="24"/>
      <c r="AL60" s="24"/>
    </row>
    <row r="61" spans="1:38" ht="11.25" customHeight="1"/>
    <row r="62" spans="1:38" ht="9" customHeight="1">
      <c r="U62" s="137"/>
      <c r="V62" s="137"/>
      <c r="W62" s="137"/>
      <c r="X62" s="138"/>
      <c r="Y62" s="138"/>
      <c r="Z62" s="138"/>
      <c r="AA62" s="137"/>
      <c r="AB62" s="137"/>
      <c r="AC62" s="137"/>
      <c r="AD62" s="137"/>
      <c r="AE62" s="137"/>
      <c r="AF62" s="137"/>
      <c r="AG62" s="138"/>
      <c r="AH62" s="138"/>
      <c r="AI62" s="138"/>
      <c r="AJ62" s="137"/>
      <c r="AK62" s="137"/>
      <c r="AL62" s="137"/>
    </row>
    <row r="63" spans="1:38" ht="9" customHeight="1">
      <c r="U63" s="137"/>
      <c r="V63" s="137"/>
      <c r="W63" s="137"/>
      <c r="X63" s="138"/>
      <c r="Y63" s="138"/>
      <c r="Z63" s="138"/>
      <c r="AA63" s="137"/>
      <c r="AB63" s="137"/>
      <c r="AC63" s="137"/>
      <c r="AD63" s="137"/>
      <c r="AE63" s="137"/>
      <c r="AF63" s="137"/>
      <c r="AG63" s="138"/>
      <c r="AH63" s="138"/>
      <c r="AI63" s="138"/>
      <c r="AJ63" s="137"/>
      <c r="AK63" s="137"/>
      <c r="AL63" s="137"/>
    </row>
    <row r="64" spans="1:38" ht="25" customHeight="1"/>
  </sheetData>
  <sheetProtection algorithmName="SHA-512" hashValue="S90q5cSigB6/5wDDN6BQKm/tVrD3B5K9oHxKbjOUs+GC+b2Eum3VngO5kYW8rDzpl6Lj1kBiul31mEWVgBK36g==" saltValue="xkTo3chtLZKT1Oe9HEwafQ==" spinCount="100000" sheet="1" objects="1" selectLockedCells="1"/>
  <mergeCells count="154">
    <mergeCell ref="A21:B21"/>
    <mergeCell ref="A22:B22"/>
    <mergeCell ref="A23:B23"/>
    <mergeCell ref="G15:AL16"/>
    <mergeCell ref="C20:F20"/>
    <mergeCell ref="C21:F21"/>
    <mergeCell ref="C22:F22"/>
    <mergeCell ref="C23:F23"/>
    <mergeCell ref="G20:N20"/>
    <mergeCell ref="G22:N22"/>
    <mergeCell ref="G21:N21"/>
    <mergeCell ref="G23:N23"/>
    <mergeCell ref="X20:Z20"/>
    <mergeCell ref="X21:Z21"/>
    <mergeCell ref="X22:Z22"/>
    <mergeCell ref="X23:Z23"/>
    <mergeCell ref="AC21:AD21"/>
    <mergeCell ref="AC22:AD22"/>
    <mergeCell ref="AC23:AD23"/>
    <mergeCell ref="AE21:AF21"/>
    <mergeCell ref="AE22:AF22"/>
    <mergeCell ref="AE23:AF23"/>
    <mergeCell ref="AH21:AK21"/>
    <mergeCell ref="AH22:AK22"/>
    <mergeCell ref="AA23:AB23"/>
    <mergeCell ref="AH17:AL17"/>
    <mergeCell ref="AE18:AG18"/>
    <mergeCell ref="AH18:AL18"/>
    <mergeCell ref="AA19:AB19"/>
    <mergeCell ref="AC19:AD19"/>
    <mergeCell ref="AE19:AF19"/>
    <mergeCell ref="AH19:AK19"/>
    <mergeCell ref="AA17:AD18"/>
    <mergeCell ref="AH23:AK23"/>
    <mergeCell ref="AA21:AB21"/>
    <mergeCell ref="AA22:AB22"/>
    <mergeCell ref="Z2:AB2"/>
    <mergeCell ref="AC2:AE2"/>
    <mergeCell ref="AG2:AH2"/>
    <mergeCell ref="AJ2:AK2"/>
    <mergeCell ref="Z5:AB5"/>
    <mergeCell ref="AC5:AL5"/>
    <mergeCell ref="Z6:AB6"/>
    <mergeCell ref="AC6:AL6"/>
    <mergeCell ref="A8:AL8"/>
    <mergeCell ref="AA12:AD12"/>
    <mergeCell ref="AE12:AL12"/>
    <mergeCell ref="AH13:AL13"/>
    <mergeCell ref="AH14:AK14"/>
    <mergeCell ref="A15:F16"/>
    <mergeCell ref="A13:F14"/>
    <mergeCell ref="G13:AG14"/>
    <mergeCell ref="AA20:AB20"/>
    <mergeCell ref="AC20:AD20"/>
    <mergeCell ref="AE20:AF20"/>
    <mergeCell ref="AH20:AK20"/>
    <mergeCell ref="AE17:AG17"/>
    <mergeCell ref="C19:F19"/>
    <mergeCell ref="G19:N19"/>
    <mergeCell ref="X17:Z18"/>
    <mergeCell ref="O17:W18"/>
    <mergeCell ref="C17:N17"/>
    <mergeCell ref="C18:F18"/>
    <mergeCell ref="G18:N18"/>
    <mergeCell ref="X19:Z19"/>
    <mergeCell ref="A17:B18"/>
    <mergeCell ref="A19:B19"/>
    <mergeCell ref="A20:B20"/>
    <mergeCell ref="A28:O28"/>
    <mergeCell ref="P28:Z28"/>
    <mergeCell ref="AA28:AL28"/>
    <mergeCell ref="A29:O32"/>
    <mergeCell ref="P29:Z29"/>
    <mergeCell ref="AA29:AL32"/>
    <mergeCell ref="P30:Z30"/>
    <mergeCell ref="P31:Z31"/>
    <mergeCell ref="P32:Z32"/>
    <mergeCell ref="A27:Z27"/>
    <mergeCell ref="AA27:AC27"/>
    <mergeCell ref="AE27:AF27"/>
    <mergeCell ref="AH27:AJ27"/>
    <mergeCell ref="AK27:AL27"/>
    <mergeCell ref="AH24:AK24"/>
    <mergeCell ref="AA25:AG25"/>
    <mergeCell ref="AH25:AK25"/>
    <mergeCell ref="AA24:AB24"/>
    <mergeCell ref="AC24:AD24"/>
    <mergeCell ref="AE24:AF24"/>
    <mergeCell ref="A26:Z26"/>
    <mergeCell ref="AA26:AL26"/>
    <mergeCell ref="A24:B24"/>
    <mergeCell ref="A25:Z25"/>
    <mergeCell ref="C24:F24"/>
    <mergeCell ref="G24:N24"/>
    <mergeCell ref="X24:Z24"/>
    <mergeCell ref="AA37:AI37"/>
    <mergeCell ref="AJ37:AL37"/>
    <mergeCell ref="X37:Z37"/>
    <mergeCell ref="I35:Q36"/>
    <mergeCell ref="A37:H37"/>
    <mergeCell ref="E35:H36"/>
    <mergeCell ref="A35:D36"/>
    <mergeCell ref="R35:S36"/>
    <mergeCell ref="I37:O37"/>
    <mergeCell ref="P37:W37"/>
    <mergeCell ref="T35:W36"/>
    <mergeCell ref="X35:Z35"/>
    <mergeCell ref="AA35:AI35"/>
    <mergeCell ref="AJ35:AL36"/>
    <mergeCell ref="AA36:AI36"/>
    <mergeCell ref="X36:Z36"/>
    <mergeCell ref="A38:D38"/>
    <mergeCell ref="E38:K38"/>
    <mergeCell ref="L38:O38"/>
    <mergeCell ref="P38:W38"/>
    <mergeCell ref="A47:N47"/>
    <mergeCell ref="O47:AL47"/>
    <mergeCell ref="T50:AL50"/>
    <mergeCell ref="X38:Z38"/>
    <mergeCell ref="AA38:AL38"/>
    <mergeCell ref="X49:Z49"/>
    <mergeCell ref="A44:D46"/>
    <mergeCell ref="F44:J44"/>
    <mergeCell ref="K44:W44"/>
    <mergeCell ref="X44:Z45"/>
    <mergeCell ref="AA44:AL45"/>
    <mergeCell ref="E45:W46"/>
    <mergeCell ref="X46:Z46"/>
    <mergeCell ref="AA46:AL46"/>
    <mergeCell ref="A39:AL39"/>
    <mergeCell ref="A48:D49"/>
    <mergeCell ref="E48:Q49"/>
    <mergeCell ref="A42:AL42"/>
    <mergeCell ref="A40:D41"/>
    <mergeCell ref="E40:H40"/>
    <mergeCell ref="A57:AL57"/>
    <mergeCell ref="A54:I54"/>
    <mergeCell ref="R48:S49"/>
    <mergeCell ref="T48:W49"/>
    <mergeCell ref="X48:Z48"/>
    <mergeCell ref="A50:D50"/>
    <mergeCell ref="R50:S50"/>
    <mergeCell ref="E50:Q50"/>
    <mergeCell ref="AA48:AL48"/>
    <mergeCell ref="AA49:AL49"/>
    <mergeCell ref="A43:AL43"/>
    <mergeCell ref="I40:AL40"/>
    <mergeCell ref="E41:H41"/>
    <mergeCell ref="I41:AL41"/>
    <mergeCell ref="AC53:AE53"/>
    <mergeCell ref="AG53:AH53"/>
    <mergeCell ref="AJ53:AK53"/>
    <mergeCell ref="T55:AC55"/>
    <mergeCell ref="AD55:AL55"/>
  </mergeCells>
  <phoneticPr fontId="2"/>
  <conditionalFormatting sqref="A29:O32">
    <cfRule type="notContainsBlanks" dxfId="324" priority="1321" stopIfTrue="1">
      <formula>LEN(TRIM(A29))&gt;0</formula>
    </cfRule>
    <cfRule type="expression" dxfId="323" priority="1322">
      <formula>OR($G$19=" その他", $G$20=" その他", $G$21=" その他",  $G$22=" その他", $G$23=" その他",$G$24=" その他")</formula>
    </cfRule>
  </conditionalFormatting>
  <conditionalFormatting sqref="A27:AC27">
    <cfRule type="containsBlanks" dxfId="322" priority="513">
      <formula>LEN(TRIM(A27))=0</formula>
    </cfRule>
  </conditionalFormatting>
  <conditionalFormatting sqref="C19:N19">
    <cfRule type="cellIs" dxfId="321" priority="76" operator="equal">
      <formula>" （選択）"</formula>
    </cfRule>
  </conditionalFormatting>
  <conditionalFormatting sqref="E48:Q50">
    <cfRule type="expression" dxfId="320" priority="6">
      <formula>AND($E$38="地球研外の資金", $P$38&lt;&gt;"（選択）")</formula>
    </cfRule>
  </conditionalFormatting>
  <conditionalFormatting sqref="E45:W46 T48:W49 E48:Q50">
    <cfRule type="notContainsBlanks" dxfId="319" priority="3" stopIfTrue="1">
      <formula>LEN(TRIM(E45))&gt;0</formula>
    </cfRule>
  </conditionalFormatting>
  <conditionalFormatting sqref="E45:W46">
    <cfRule type="expression" dxfId="318" priority="1323">
      <formula>AND($E$38="地球研外の資金", $P$38&lt;&gt;"（選択）")</formula>
    </cfRule>
  </conditionalFormatting>
  <conditionalFormatting sqref="F44:J44">
    <cfRule type="notContainsBlanks" dxfId="317" priority="1380" stopIfTrue="1">
      <formula>LEN(TRIM(F44))&gt;0</formula>
    </cfRule>
    <cfRule type="expression" dxfId="316" priority="1381">
      <formula>AND($E$38="地球研外の資金", $P$38&lt;&gt;"（選択）")</formula>
    </cfRule>
  </conditionalFormatting>
  <conditionalFormatting sqref="G20:N20">
    <cfRule type="expression" dxfId="315" priority="68" stopIfTrue="1">
      <formula>$G$20&lt;&gt;" （選択）"</formula>
    </cfRule>
    <cfRule type="expression" dxfId="314" priority="69">
      <formula>$C$20&lt;&gt;" （選択）"</formula>
    </cfRule>
  </conditionalFormatting>
  <conditionalFormatting sqref="G21:N21">
    <cfRule type="expression" dxfId="313" priority="60" stopIfTrue="1">
      <formula>$G$21&lt;&gt;" （選択）"</formula>
    </cfRule>
    <cfRule type="expression" dxfId="312" priority="61">
      <formula>$C$21&lt;&gt;" （選択）"</formula>
    </cfRule>
  </conditionalFormatting>
  <conditionalFormatting sqref="G22:N22">
    <cfRule type="expression" dxfId="311" priority="51" stopIfTrue="1">
      <formula>$G$22&lt;&gt;" （選択）"</formula>
    </cfRule>
    <cfRule type="expression" dxfId="310" priority="52">
      <formula>$C$22&lt;&gt;" （選択）"</formula>
    </cfRule>
  </conditionalFormatting>
  <conditionalFormatting sqref="G23:N23">
    <cfRule type="expression" dxfId="309" priority="41" stopIfTrue="1">
      <formula>$G$23&lt;&gt;" （選択）"</formula>
    </cfRule>
    <cfRule type="expression" dxfId="308" priority="42">
      <formula>$C$23&lt;&gt;" （選択）"</formula>
    </cfRule>
  </conditionalFormatting>
  <conditionalFormatting sqref="G24:N24">
    <cfRule type="expression" dxfId="307" priority="32" stopIfTrue="1">
      <formula>$G$24&lt;&gt;" （選択）"</formula>
    </cfRule>
    <cfRule type="expression" dxfId="306" priority="33">
      <formula>$C$24&lt;&gt;" （選択）"</formula>
    </cfRule>
  </conditionalFormatting>
  <conditionalFormatting sqref="G13:AG14">
    <cfRule type="containsBlanks" dxfId="305" priority="74">
      <formula>LEN(TRIM(G13))=0</formula>
    </cfRule>
  </conditionalFormatting>
  <conditionalFormatting sqref="G15:AL16">
    <cfRule type="containsBlanks" dxfId="304" priority="73">
      <formula>LEN(TRIM(G15))=0</formula>
    </cfRule>
  </conditionalFormatting>
  <conditionalFormatting sqref="I35">
    <cfRule type="containsBlanks" dxfId="303" priority="439">
      <formula>LEN(TRIM(I35))=0</formula>
    </cfRule>
  </conditionalFormatting>
  <conditionalFormatting sqref="I40:AL40">
    <cfRule type="notContainsBlanks" dxfId="302" priority="467">
      <formula>LEN(TRIM(I40))&gt;0</formula>
    </cfRule>
    <cfRule type="expression" dxfId="301" priority="468">
      <formula>$A$40="科学研究費"</formula>
    </cfRule>
  </conditionalFormatting>
  <conditionalFormatting sqref="I41:AL41">
    <cfRule type="notContainsBlanks" dxfId="300" priority="465">
      <formula>LEN(TRIM(I41))&gt;0</formula>
    </cfRule>
    <cfRule type="expression" dxfId="299" priority="466">
      <formula>OR($A$40="科学研究費", $A$40="受託研究費", $A$40="寄附金")</formula>
    </cfRule>
  </conditionalFormatting>
  <conditionalFormatting sqref="O20">
    <cfRule type="expression" dxfId="298" priority="67">
      <formula>$C$20&lt;&gt;" （選択）"</formula>
    </cfRule>
  </conditionalFormatting>
  <conditionalFormatting sqref="O20:O24">
    <cfRule type="notContainsBlanks" dxfId="297" priority="30" stopIfTrue="1">
      <formula>LEN(TRIM(O20))&gt;0</formula>
    </cfRule>
  </conditionalFormatting>
  <conditionalFormatting sqref="O21">
    <cfRule type="expression" dxfId="296" priority="59">
      <formula>$C$21&lt;&gt;" （選択）"</formula>
    </cfRule>
  </conditionalFormatting>
  <conditionalFormatting sqref="O22">
    <cfRule type="expression" dxfId="295" priority="50">
      <formula>$C$22&lt;&gt;" （選択）"</formula>
    </cfRule>
  </conditionalFormatting>
  <conditionalFormatting sqref="O23">
    <cfRule type="expression" dxfId="294" priority="40">
      <formula>$C$23&lt;&gt;" （選択）"</formula>
    </cfRule>
  </conditionalFormatting>
  <conditionalFormatting sqref="O24">
    <cfRule type="expression" dxfId="293" priority="31">
      <formula>$C$24&lt;&gt;" （選択）"</formula>
    </cfRule>
  </conditionalFormatting>
  <conditionalFormatting sqref="O19:Q19">
    <cfRule type="containsBlanks" dxfId="292" priority="80">
      <formula>LEN(TRIM(O19))=0</formula>
    </cfRule>
  </conditionalFormatting>
  <conditionalFormatting sqref="O47:AL47">
    <cfRule type="expression" dxfId="290" priority="1399">
      <formula>AND($E$38="地球研外の資金", $P$38&lt;&gt;"（選択）")</formula>
    </cfRule>
  </conditionalFormatting>
  <conditionalFormatting sqref="P20:P24">
    <cfRule type="containsBlanks" dxfId="289" priority="81">
      <formula>LEN(TRIM(P20))=0</formula>
    </cfRule>
  </conditionalFormatting>
  <conditionalFormatting sqref="P37">
    <cfRule type="notContainsBlanks" dxfId="287" priority="407">
      <formula>LEN(TRIM(P37))&gt;0</formula>
    </cfRule>
    <cfRule type="expression" dxfId="286" priority="408">
      <formula>OR($AE$12="２．同位体環境学（計測）", $AE$12="２．同位体環境学（計測_超過）", $AE$12="４．機構広領域（一般）", $AE$12="４．同位体環境学（S連携）", $AE$12="４．同位体環境学（S連携_超過）", $AE$12="５．同位体環境学（一般）")</formula>
    </cfRule>
  </conditionalFormatting>
  <conditionalFormatting sqref="P38:W38">
    <cfRule type="expression" dxfId="285" priority="1" stopIfTrue="1">
      <formula>$P$38&lt;&gt;"（選択）"</formula>
    </cfRule>
    <cfRule type="expression" dxfId="284" priority="23">
      <formula>$AH$25&lt;&gt;0</formula>
    </cfRule>
  </conditionalFormatting>
  <conditionalFormatting sqref="P29:Z31 P32">
    <cfRule type="expression" dxfId="283" priority="1437">
      <formula>OR($C$20&lt;&gt;" （選択）", $C$21&lt;&gt;" （選択）", $C$22&lt;&gt;" （選択）", $C$23&lt;&gt;" （選択）", $C$24&lt;&gt;" （選択）")</formula>
    </cfRule>
  </conditionalFormatting>
  <conditionalFormatting sqref="Q20">
    <cfRule type="expression" dxfId="281" priority="65">
      <formula>$C$20&lt;&gt;" （選択）"</formula>
    </cfRule>
  </conditionalFormatting>
  <conditionalFormatting sqref="Q20:Q24">
    <cfRule type="notContainsBlanks" dxfId="280" priority="28" stopIfTrue="1">
      <formula>LEN(TRIM(Q20))&gt;0</formula>
    </cfRule>
  </conditionalFormatting>
  <conditionalFormatting sqref="Q21">
    <cfRule type="expression" dxfId="279" priority="57">
      <formula>$C$21&lt;&gt;" （選択）"</formula>
    </cfRule>
  </conditionalFormatting>
  <conditionalFormatting sqref="Q22">
    <cfRule type="expression" dxfId="278" priority="48">
      <formula>$C$22&lt;&gt;" （選択）"</formula>
    </cfRule>
  </conditionalFormatting>
  <conditionalFormatting sqref="Q23">
    <cfRule type="expression" dxfId="277" priority="38">
      <formula>$C$23&lt;&gt;" （選択）"</formula>
    </cfRule>
  </conditionalFormatting>
  <conditionalFormatting sqref="Q24">
    <cfRule type="expression" dxfId="276" priority="29">
      <formula>$C$24&lt;&gt;" （選択）"</formula>
    </cfRule>
  </conditionalFormatting>
  <conditionalFormatting sqref="R19:S24">
    <cfRule type="containsBlanks" dxfId="275" priority="506">
      <formula>LEN(TRIM(R19))=0</formula>
    </cfRule>
  </conditionalFormatting>
  <conditionalFormatting sqref="S20:S24">
    <cfRule type="containsBlanks" dxfId="274" priority="79">
      <formula>LEN(TRIM(S20))=0</formula>
    </cfRule>
  </conditionalFormatting>
  <conditionalFormatting sqref="S19:V19 U20:U24">
    <cfRule type="containsBlanks" dxfId="273" priority="78">
      <formula>LEN(TRIM(S19))=0</formula>
    </cfRule>
  </conditionalFormatting>
  <conditionalFormatting sqref="T20">
    <cfRule type="notContainsBlanks" dxfId="272" priority="651" stopIfTrue="1">
      <formula>LEN(TRIM(T20))&gt;0</formula>
    </cfRule>
    <cfRule type="expression" dxfId="271" priority="1508">
      <formula>$C$20&lt;&gt;" （選択）"</formula>
    </cfRule>
  </conditionalFormatting>
  <conditionalFormatting sqref="T21">
    <cfRule type="expression" dxfId="270" priority="728">
      <formula>$C$21&lt;&gt;" （選択）"</formula>
    </cfRule>
  </conditionalFormatting>
  <conditionalFormatting sqref="T21:T24">
    <cfRule type="notContainsBlanks" dxfId="269" priority="27" stopIfTrue="1">
      <formula>LEN(TRIM(T21))&gt;0</formula>
    </cfRule>
  </conditionalFormatting>
  <conditionalFormatting sqref="T22">
    <cfRule type="expression" dxfId="268" priority="46">
      <formula>$C$22&lt;&gt;" （選択）"</formula>
    </cfRule>
  </conditionalFormatting>
  <conditionalFormatting sqref="T23">
    <cfRule type="expression" dxfId="267" priority="1118">
      <formula>$C$23&lt;&gt;" （選択）"</formula>
    </cfRule>
  </conditionalFormatting>
  <conditionalFormatting sqref="T24">
    <cfRule type="expression" dxfId="266" priority="1318">
      <formula>$C$24&lt;&gt;" （選択）"</formula>
    </cfRule>
  </conditionalFormatting>
  <conditionalFormatting sqref="T19:V19 U20:U24">
    <cfRule type="cellIs" dxfId="265" priority="521" operator="equal">
      <formula>"（選択）"</formula>
    </cfRule>
  </conditionalFormatting>
  <conditionalFormatting sqref="T35:W36">
    <cfRule type="containsBlanks" dxfId="264" priority="532">
      <formula>LEN(TRIM(T35))=0</formula>
    </cfRule>
  </conditionalFormatting>
  <conditionalFormatting sqref="T48:W49">
    <cfRule type="expression" dxfId="263" priority="7">
      <formula>AND($E$38="地球研外の資金", $P$38&lt;&gt;"（選択）")</formula>
    </cfRule>
  </conditionalFormatting>
  <conditionalFormatting sqref="T50:AL50">
    <cfRule type="notContainsBlanks" dxfId="262" priority="2" stopIfTrue="1">
      <formula>LEN(TRIM(T50))&gt;0</formula>
    </cfRule>
    <cfRule type="expression" dxfId="261" priority="1439">
      <formula>AND($E$38="地球研外の資金", $P$38&lt;&gt;"（選択）")</formula>
    </cfRule>
  </conditionalFormatting>
  <conditionalFormatting sqref="V20">
    <cfRule type="notContainsBlanks" dxfId="260" priority="484" stopIfTrue="1">
      <formula>LEN(TRIM(V20))&gt;0</formula>
    </cfRule>
    <cfRule type="expression" dxfId="259" priority="485">
      <formula>$C$20&lt;&gt;" （選択）"</formula>
    </cfRule>
  </conditionalFormatting>
  <conditionalFormatting sqref="V21">
    <cfRule type="expression" dxfId="258" priority="273">
      <formula>$C$21&lt;&gt;" （選択）"</formula>
    </cfRule>
  </conditionalFormatting>
  <conditionalFormatting sqref="V21:V23">
    <cfRule type="notContainsBlanks" dxfId="257" priority="268" stopIfTrue="1">
      <formula>LEN(TRIM(V21))&gt;0</formula>
    </cfRule>
  </conditionalFormatting>
  <conditionalFormatting sqref="V22">
    <cfRule type="expression" dxfId="256" priority="271">
      <formula>$C$22&lt;&gt;" （選択）"</formula>
    </cfRule>
  </conditionalFormatting>
  <conditionalFormatting sqref="V23">
    <cfRule type="expression" dxfId="255" priority="269">
      <formula>$C$23&lt;&gt;" （選択）"</formula>
    </cfRule>
  </conditionalFormatting>
  <conditionalFormatting sqref="V24">
    <cfRule type="notContainsBlanks" dxfId="254" priority="486" stopIfTrue="1">
      <formula>LEN(TRIM(V24))&gt;0</formula>
    </cfRule>
    <cfRule type="expression" dxfId="253" priority="519">
      <formula>$C$24&lt;&gt;" （選択）"</formula>
    </cfRule>
  </conditionalFormatting>
  <conditionalFormatting sqref="V19:W19 W20:W24">
    <cfRule type="notContainsBlanks" dxfId="252" priority="446">
      <formula>LEN(TRIM(V19))&gt;0</formula>
    </cfRule>
    <cfRule type="expression" dxfId="251" priority="520">
      <formula>$T$19="あり"</formula>
    </cfRule>
  </conditionalFormatting>
  <conditionalFormatting sqref="X19:Z19">
    <cfRule type="cellIs" dxfId="250" priority="75" operator="equal">
      <formula>"（選択）"</formula>
    </cfRule>
  </conditionalFormatting>
  <conditionalFormatting sqref="X20:Z20">
    <cfRule type="expression" dxfId="249" priority="63">
      <formula>$C$20&lt;&gt;" （選択）"</formula>
    </cfRule>
  </conditionalFormatting>
  <conditionalFormatting sqref="X20:Z24">
    <cfRule type="notContainsText" dxfId="248" priority="25" stopIfTrue="1" operator="notContains" text="選択">
      <formula>ISERROR(SEARCH("選択",X20))</formula>
    </cfRule>
  </conditionalFormatting>
  <conditionalFormatting sqref="X21:Z21">
    <cfRule type="expression" dxfId="247" priority="54">
      <formula>$C$21&lt;&gt;" （選択）"</formula>
    </cfRule>
  </conditionalFormatting>
  <conditionalFormatting sqref="X22:Z22">
    <cfRule type="expression" dxfId="246" priority="44">
      <formula>$C$22&lt;&gt;" （選択）"</formula>
    </cfRule>
  </conditionalFormatting>
  <conditionalFormatting sqref="X23:Z23">
    <cfRule type="expression" dxfId="245" priority="35">
      <formula>$C$23&lt;&gt;" （選択）"</formula>
    </cfRule>
  </conditionalFormatting>
  <conditionalFormatting sqref="X24:Z24">
    <cfRule type="expression" dxfId="244" priority="26">
      <formula>$C$24&lt;&gt;" （選択）"</formula>
    </cfRule>
  </conditionalFormatting>
  <conditionalFormatting sqref="AA38">
    <cfRule type="notContainsBlanks" dxfId="243" priority="308">
      <formula>LEN(TRIM(AA38))&gt;0</formula>
    </cfRule>
    <cfRule type="expression" dxfId="242" priority="309">
      <formula>$P$38="その他"</formula>
    </cfRule>
  </conditionalFormatting>
  <conditionalFormatting sqref="AA19:AB19">
    <cfRule type="expression" dxfId="241" priority="266" stopIfTrue="1">
      <formula>$C$19=" 前処理等"</formula>
    </cfRule>
    <cfRule type="containsBlanks" dxfId="240" priority="530">
      <formula>LEN(TRIM(AA19))=0</formula>
    </cfRule>
  </conditionalFormatting>
  <conditionalFormatting sqref="AA20:AB20">
    <cfRule type="expression" dxfId="239" priority="690" stopIfTrue="1">
      <formula>OR($C$20=" （選択）", $C$20=" 前処理等")</formula>
    </cfRule>
    <cfRule type="containsBlanks" dxfId="238" priority="691">
      <formula>LEN(TRIM(AA20))=0</formula>
    </cfRule>
  </conditionalFormatting>
  <conditionalFormatting sqref="AA21:AB21">
    <cfRule type="expression" dxfId="237" priority="70" stopIfTrue="1">
      <formula>OR($C$21=" （選択）", $C$21=" 前処理等")</formula>
    </cfRule>
    <cfRule type="containsBlanks" dxfId="236" priority="72">
      <formula>LEN(TRIM(AA21))=0</formula>
    </cfRule>
  </conditionalFormatting>
  <conditionalFormatting sqref="AA22:AB22">
    <cfRule type="expression" dxfId="235" priority="923" stopIfTrue="1">
      <formula>OR($C$22=" （選択）", $C$22=" 前処理等")</formula>
    </cfRule>
    <cfRule type="containsBlanks" dxfId="234" priority="924">
      <formula>LEN(TRIM(AA22))=0</formula>
    </cfRule>
  </conditionalFormatting>
  <conditionalFormatting sqref="AA23:AB23">
    <cfRule type="expression" dxfId="233" priority="1119" stopIfTrue="1">
      <formula>OR($C$23=" （選択）", $C$23=" 前処理等")</formula>
    </cfRule>
    <cfRule type="containsBlanks" dxfId="232" priority="1120">
      <formula>LEN(TRIM(AA23))=0</formula>
    </cfRule>
  </conditionalFormatting>
  <conditionalFormatting sqref="AA24:AB24">
    <cfRule type="expression" dxfId="231" priority="1319" stopIfTrue="1">
      <formula>OR($C$24=" （選択）", $C$24=" 前処理等")</formula>
    </cfRule>
    <cfRule type="containsBlanks" dxfId="230" priority="1320">
      <formula>LEN(TRIM(AA24))=0</formula>
    </cfRule>
  </conditionalFormatting>
  <conditionalFormatting sqref="AA35:AI36">
    <cfRule type="containsBlanks" dxfId="229" priority="405">
      <formula>LEN(TRIM(AA35))=0</formula>
    </cfRule>
  </conditionalFormatting>
  <conditionalFormatting sqref="AA36:AI36">
    <cfRule type="expression" dxfId="227" priority="413">
      <formula>OR($AE$12="２．同位体環境学（計測）",  $AE$12="４．機構広領域（一般）", $AE$12="４．同位体環境学（S連携）")</formula>
    </cfRule>
  </conditionalFormatting>
  <conditionalFormatting sqref="AA29:AL32">
    <cfRule type="notContainsBlanks" dxfId="226" priority="441" stopIfTrue="1">
      <formula>LEN(TRIM(AA29))&gt;0</formula>
    </cfRule>
  </conditionalFormatting>
  <conditionalFormatting sqref="AA38:AL38">
    <cfRule type="expression" dxfId="224" priority="82" stopIfTrue="1">
      <formula>$P$38="（選択）"</formula>
    </cfRule>
  </conditionalFormatting>
  <conditionalFormatting sqref="AA44:AL45">
    <cfRule type="notContainsBlanks" dxfId="223" priority="10" stopIfTrue="1">
      <formula>LEN(TRIM(AA44))&gt;0</formula>
    </cfRule>
  </conditionalFormatting>
  <conditionalFormatting sqref="AA44:AL46">
    <cfRule type="expression" dxfId="222" priority="1458">
      <formula>AND($E$38="地球研外の資金", $P$38&lt;&gt;"（選択）")</formula>
    </cfRule>
  </conditionalFormatting>
  <conditionalFormatting sqref="AA46:AL46 AA49:AL49">
    <cfRule type="notContainsBlanks" dxfId="221" priority="4" stopIfTrue="1">
      <formula>LEN(TRIM(AA46))&gt;0</formula>
    </cfRule>
  </conditionalFormatting>
  <conditionalFormatting sqref="AA48:AL48">
    <cfRule type="notContainsBlanks" dxfId="220" priority="5" stopIfTrue="1">
      <formula>LEN(TRIM(AA48))&gt;0</formula>
    </cfRule>
  </conditionalFormatting>
  <conditionalFormatting sqref="AA48:AL49">
    <cfRule type="expression" dxfId="219" priority="9">
      <formula>AND($E$38="地球研外の資金", $P$38&lt;&gt;"（選択）")</formula>
    </cfRule>
  </conditionalFormatting>
  <conditionalFormatting sqref="AC2 AG2">
    <cfRule type="containsBlanks" dxfId="218" priority="524">
      <formula>LEN(TRIM(AC2))=0</formula>
    </cfRule>
  </conditionalFormatting>
  <conditionalFormatting sqref="AC5:AC6">
    <cfRule type="containsBlanks" dxfId="217" priority="523">
      <formula>LEN(TRIM(AC5))=0</formula>
    </cfRule>
  </conditionalFormatting>
  <conditionalFormatting sqref="AE27:AF27">
    <cfRule type="containsBlanks" dxfId="216" priority="512">
      <formula>LEN(TRIM(AE27))=0</formula>
    </cfRule>
  </conditionalFormatting>
  <conditionalFormatting sqref="AE12:AL12">
    <cfRule type="cellIs" dxfId="215" priority="510" operator="equal">
      <formula>"（選択）"</formula>
    </cfRule>
  </conditionalFormatting>
  <conditionalFormatting sqref="AH27:AJ27">
    <cfRule type="containsBlanks" dxfId="214" priority="511">
      <formula>LEN(TRIM(AH27))=0</formula>
    </cfRule>
  </conditionalFormatting>
  <conditionalFormatting sqref="AH14:AK14">
    <cfRule type="containsBlanks" dxfId="213" priority="526">
      <formula>LEN(TRIM(AH14))=0</formula>
    </cfRule>
  </conditionalFormatting>
  <conditionalFormatting sqref="AJ2">
    <cfRule type="containsBlanks" dxfId="212" priority="528">
      <formula>LEN(TRIM(AJ2))=0</formula>
    </cfRule>
  </conditionalFormatting>
  <conditionalFormatting sqref="AJ37:AL37">
    <cfRule type="expression" dxfId="210" priority="410">
      <formula>OR($AE$12="２．同位体環境学（計測）", $AE$12="２．同位体環境学（計測_超過）", $AE$12="４．機構広領域（一般）", $AE$12="４．同位体環境学（S連携）", $AE$12="４．同位体環境学（S連携_超過）", $AE$12="５．同位体環境学（一般）")</formula>
    </cfRule>
  </conditionalFormatting>
  <conditionalFormatting sqref="AK35:AK36">
    <cfRule type="notContainsBlanks" dxfId="209" priority="469">
      <formula>LEN(TRIM(AK35))&gt;0</formula>
    </cfRule>
    <cfRule type="expression" dxfId="208" priority="509">
      <formula>OR($AE$12="２．同位体環境学（部門）", $AE$12="２．同位体環境学（部門_超過）", $AE$12="２．同位体環境学（機構）", $AE$12="５．同位体環境学（一般）", $AE$12="１．同位体環境学（環境TR）", $AE$12="４．同位体環境学（生態系TR）")</formula>
    </cfRule>
  </conditionalFormatting>
  <dataValidations count="18">
    <dataValidation allowBlank="1" showInputMessage="1" showErrorMessage="1" promptTitle="共通機器やその他の機器・設備の利用希望内容詳細" prompt="_x000a_課金の発生しない共通機器やその他の実験設備の利用希望については，試料の状態や数などの具体的な情報や，利用予定日の詳細について，可能な範囲でご記入ください．" sqref="A29:O32" xr:uid="{00000000-0002-0000-0100-000000000000}"/>
    <dataValidation type="custom" operator="greaterThan" allowBlank="1" showInputMessage="1" showErrorMessage="1" promptTitle="時間・測定・サイクル数（見込み）" prompt="_x000a_こちらには，標準試料を含む推計値をご記入ください．_x000a__x000a_詳しくは，ホームページの課金単価表や，実験施設利用の手引きの共通機器一覧，ならびに該当する装置の装置別事前確認・注意事項をご参照ください．" sqref="AA20:AB24" xr:uid="{00000000-0002-0000-0100-000003000000}">
      <formula1>AA20&gt;0</formula1>
    </dataValidation>
    <dataValidation type="custom" imeMode="disabled" operator="greaterThan" allowBlank="1" showInputMessage="1" showErrorMessage="1" promptTitle="時間・測定・サイクル数（見込み）" prompt="_x000a_こちらには，標準試料を含む推計値をご記入ください．_x000a__x000a_詳しくは，ホームページの課金単価表や，実験施設利用の手引きの共通機器一覧，ならびに該当する装置の装置別事前確認・注意事項をご参照ください．" sqref="AA19:AB19" xr:uid="{00000000-0002-0000-0100-000004000000}">
      <formula1>AA19&gt;0</formula1>
    </dataValidation>
    <dataValidation type="whole" operator="greaterThanOrEqual" allowBlank="1" showInputMessage="1" showErrorMessage="1" sqref="AC2:AE2" xr:uid="{00000000-0002-0000-0100-000005000000}">
      <formula1>2020</formula1>
    </dataValidation>
    <dataValidation imeMode="disabled" allowBlank="1" showInputMessage="1" showErrorMessage="1" sqref="AJ53" xr:uid="{00000000-0002-0000-0100-000006000000}"/>
    <dataValidation type="whole" allowBlank="1" showInputMessage="1" showErrorMessage="1" promptTitle="作業開始予定日時" prompt="_x000a_複数の装置等の予約がある場合は，直近のものについてご記入ください．" sqref="AA27:AC27" xr:uid="{00000000-0002-0000-0100-000007000000}">
      <formula1>1</formula1>
      <formula2>12</formula2>
    </dataValidation>
    <dataValidation allowBlank="1" showInputMessage="1" showErrorMessage="1" promptTitle="申請者（装置利用者代表）" prompt="_x000a_申請者（装置利用者代表）とは，実際に来所して測定作業を行い，測定終了日に確認書を作成し，署名をする方のことです．_x000a__x000a_研究代表者や利用負担金支払者ではありません．" sqref="AC5:AL5" xr:uid="{00000000-0002-0000-0100-000008000000}"/>
    <dataValidation type="whole" allowBlank="1" showInputMessage="1" showErrorMessage="1" sqref="AJ37:AL37" xr:uid="{00000000-0002-0000-0100-00000A000000}">
      <formula1>1</formula1>
      <formula2>100</formula2>
    </dataValidation>
    <dataValidation type="whole" allowBlank="1" showInputMessage="1" showErrorMessage="1" sqref="AG2:AH2 T20:T24" xr:uid="{00000000-0002-0000-0100-00000B000000}">
      <formula1>1</formula1>
      <formula2>12</formula2>
    </dataValidation>
    <dataValidation type="whole" imeMode="disabled" allowBlank="1" showInputMessage="1" showErrorMessage="1" sqref="AJ2:AK2 Q19 V19:V24" xr:uid="{00000000-0002-0000-0100-00000C000000}">
      <formula1>1</formula1>
      <formula2>31</formula2>
    </dataValidation>
    <dataValidation type="whole" operator="greaterThanOrEqual" allowBlank="1" showInputMessage="1" showErrorMessage="1" sqref="AH14:AK14" xr:uid="{00000000-0002-0000-0100-00000D000000}">
      <formula1>1</formula1>
    </dataValidation>
    <dataValidation type="whole" imeMode="disabled" allowBlank="1" showInputMessage="1" showErrorMessage="1" sqref="T19 O19" xr:uid="{00000000-0002-0000-0100-00000E000000}">
      <formula1>1</formula1>
      <formula2>12</formula2>
    </dataValidation>
    <dataValidation type="whole" allowBlank="1" showInputMessage="1" showErrorMessage="1" sqref="AE27:AF27" xr:uid="{00000000-0002-0000-0100-00000F000000}">
      <formula1>1</formula1>
      <formula2>31</formula2>
    </dataValidation>
    <dataValidation allowBlank="1" showInputMessage="1" showErrorMessage="1" promptTitle="装置利用者全員の  氏名と所属" prompt="_x000a_この欄には実際に来所する利用者のみご記入ください" sqref="G13:AG14" xr:uid="{751B5F07-1ACE-FA4A-A125-CDC5DA3D6B40}"/>
    <dataValidation allowBlank="1" showInputMessage="1" showErrorMessage="1" promptTitle="試料の種類と数  （測定内訳・装置毎）" prompt="_x000a_申請内容（測定時間や測定数の見積）が妥当であるかの検討に用いますので，未知試料数については必ずご記入ください．_x000a__x000a_また，複数装置を申請しているときは，装置毎に情報をご記入ください．" sqref="G15:AL16" xr:uid="{1EB6F946-3184-2A42-84DD-A4C5BA596391}"/>
    <dataValidation allowBlank="1" showInputMessage="1" showErrorMessage="1" promptTitle="希望日程備考（特記事項補足，第２希望等）" prompt="_x000a_第２，第３希望日程を記入する場合は，それらの日程が申請期間内であることをご確認ください．" sqref="AA29:AL32" xr:uid="{5FCF104A-AA35-7243-A7EB-4DD80BCB8260}"/>
    <dataValidation allowBlank="1" showInputMessage="1" showErrorMessage="1" promptTitle="装置利用者緊急連絡先（携帯電話番号等）" prompt="_x000a_複数人で来所される場合は，誰の連絡先であるのかを明記して下さい．" sqref="A27:Z27" xr:uid="{471CCD6F-89F9-9A48-AD4D-6D9F8F6D5F5D}"/>
    <dataValidation allowBlank="1" showInputMessage="1" showErrorMessage="1" promptTitle="利用負担金支払者　所属・職名・氏名" prompt="_x000a_※課金が発生しない場合は，研究代表者をご記入ください._x000a__x000a_※計測・分析部門ならびに人・モノ・自然プロジェクト連携公募共同研究の方は，研究代表者名をご記入ください（超過の場合を除く）．" sqref="I35:Q36 T35:W36 AA35:AI36" xr:uid="{619AC656-9A2C-684C-B844-188B0B5C10E3}"/>
  </dataValidations>
  <printOptions horizontalCentered="1" verticalCentered="1"/>
  <pageMargins left="0.98425196850393704" right="0.59055118110236227" top="0.35433070866141736" bottom="0.39370078740157483" header="0.35433070866141736" footer="0.31496062992125984"/>
  <pageSetup paperSize="9" scale="71" orientation="portrait" horizontalDpi="300" verticalDpi="300" r:id="rId1"/>
  <headerFooter>
    <oddHeader>&amp;L&amp;"ＭＳ Ｐゴシック,標準"&amp;K000000別記様式１-１号（第３条第１項、第４条第４項関係）&amp;R&amp;"ＭＳ Ｐゴシック,標準"&amp;K155F03version 2026.3.0&amp;K0E2507　&amp;KFFFFFF　 0　　　　　　</oddHeader>
  </headerFooter>
  <drawing r:id="rId2"/>
  <legacyDrawing r:id="rId3"/>
  <mc:AlternateContent xmlns:mc="http://schemas.openxmlformats.org/markup-compatibility/2006">
    <mc:Choice Requires="x14">
      <controls>
        <mc:AlternateContent xmlns:mc="http://schemas.openxmlformats.org/markup-compatibility/2006">
          <mc:Choice Requires="x14">
            <control shapeId="4097" r:id="rId4" name="Option Button 1">
              <controlPr defaultSize="0" autoFill="0" autoLine="0" autoPict="0">
                <anchor moveWithCells="1">
                  <from>
                    <xdr:col>15</xdr:col>
                    <xdr:colOff>38100</xdr:colOff>
                    <xdr:row>28</xdr:row>
                    <xdr:rowOff>203200</xdr:rowOff>
                  </from>
                  <to>
                    <xdr:col>16</xdr:col>
                    <xdr:colOff>152400</xdr:colOff>
                    <xdr:row>30</xdr:row>
                    <xdr:rowOff>50800</xdr:rowOff>
                  </to>
                </anchor>
              </controlPr>
            </control>
          </mc:Choice>
        </mc:AlternateContent>
        <mc:AlternateContent xmlns:mc="http://schemas.openxmlformats.org/markup-compatibility/2006">
          <mc:Choice Requires="x14">
            <control shapeId="4098" r:id="rId5" name="Option Button 2">
              <controlPr defaultSize="0" autoFill="0" autoLine="0" autoPict="0">
                <anchor moveWithCells="1">
                  <from>
                    <xdr:col>15</xdr:col>
                    <xdr:colOff>38100</xdr:colOff>
                    <xdr:row>29</xdr:row>
                    <xdr:rowOff>203200</xdr:rowOff>
                  </from>
                  <to>
                    <xdr:col>17</xdr:col>
                    <xdr:colOff>63500</xdr:colOff>
                    <xdr:row>31</xdr:row>
                    <xdr:rowOff>50800</xdr:rowOff>
                  </to>
                </anchor>
              </controlPr>
            </control>
          </mc:Choice>
        </mc:AlternateContent>
        <mc:AlternateContent xmlns:mc="http://schemas.openxmlformats.org/markup-compatibility/2006">
          <mc:Choice Requires="x14">
            <control shapeId="4099" r:id="rId6" name="Option Button 3">
              <controlPr defaultSize="0" autoFill="0" autoLine="0" autoPict="0">
                <anchor moveWithCells="1">
                  <from>
                    <xdr:col>15</xdr:col>
                    <xdr:colOff>38100</xdr:colOff>
                    <xdr:row>30</xdr:row>
                    <xdr:rowOff>203200</xdr:rowOff>
                  </from>
                  <to>
                    <xdr:col>16</xdr:col>
                    <xdr:colOff>63500</xdr:colOff>
                    <xdr:row>32</xdr:row>
                    <xdr:rowOff>50800</xdr:rowOff>
                  </to>
                </anchor>
              </controlPr>
            </control>
          </mc:Choice>
        </mc:AlternateContent>
        <mc:AlternateContent xmlns:mc="http://schemas.openxmlformats.org/markup-compatibility/2006">
          <mc:Choice Requires="x14">
            <control shapeId="4101" r:id="rId7" name="Check Box 5">
              <controlPr defaultSize="0" autoFill="0" autoLine="0" autoPict="0">
                <anchor moveWithCells="1">
                  <from>
                    <xdr:col>14</xdr:col>
                    <xdr:colOff>101600</xdr:colOff>
                    <xdr:row>45</xdr:row>
                    <xdr:rowOff>215900</xdr:rowOff>
                  </from>
                  <to>
                    <xdr:col>16</xdr:col>
                    <xdr:colOff>127000</xdr:colOff>
                    <xdr:row>47</xdr:row>
                    <xdr:rowOff>63500</xdr:rowOff>
                  </to>
                </anchor>
              </controlPr>
            </control>
          </mc:Choice>
        </mc:AlternateContent>
      </controls>
    </mc:Choice>
  </mc:AlternateContent>
  <extLst>
    <ext xmlns:x14="http://schemas.microsoft.com/office/spreadsheetml/2009/9/main" uri="{78C0D931-6437-407d-A8EE-F0AAD7539E65}">
      <x14:conditionalFormattings>
        <x14:conditionalFormatting xmlns:xm="http://schemas.microsoft.com/office/excel/2006/main">
          <x14:cfRule type="expression" priority="8" stopIfTrue="1" id="{FEC7E7EF-0884-9844-A780-7A1C33345C7E}">
            <xm:f>参照リスト!$I$20=TRUE</xm:f>
            <x14:dxf>
              <fill>
                <patternFill patternType="solid"/>
              </fill>
            </x14:dxf>
          </x14:cfRule>
          <xm:sqref>O47:AL47</xm:sqref>
        </x14:conditionalFormatting>
        <x14:conditionalFormatting xmlns:xm="http://schemas.microsoft.com/office/excel/2006/main">
          <x14:cfRule type="expression" priority="443" id="{CA774925-3628-5C41-90B4-DC32AF93D7E8}">
            <xm:f>OR(参照リスト!$I$10=1, 参照リスト!$I$10=2, 参照リスト!$I$10=3)</xm:f>
            <x14:dxf>
              <font>
                <color auto="1"/>
              </font>
              <fill>
                <patternFill patternType="none">
                  <bgColor auto="1"/>
                </patternFill>
              </fill>
            </x14:dxf>
          </x14:cfRule>
          <xm:sqref>P32</xm:sqref>
        </x14:conditionalFormatting>
        <x14:conditionalFormatting xmlns:xm="http://schemas.microsoft.com/office/excel/2006/main">
          <x14:cfRule type="expression" priority="444" stopIfTrue="1" id="{00AFBFF7-C57D-064D-922D-C6E4AF59DE8D}">
            <xm:f>OR(参照リスト!$I$10=1, 参照リスト!$I$10=2, 参照リスト!$I$10=3)</xm:f>
            <x14:dxf>
              <font>
                <color auto="1"/>
              </font>
              <fill>
                <patternFill patternType="none">
                  <bgColor auto="1"/>
                </patternFill>
              </fill>
            </x14:dxf>
          </x14:cfRule>
          <xm:sqref>P29:Z31</xm:sqref>
        </x14:conditionalFormatting>
        <x14:conditionalFormatting xmlns:xm="http://schemas.microsoft.com/office/excel/2006/main">
          <x14:cfRule type="expression" priority="406" id="{64F4120B-EF36-0E4D-9BA8-8777596E6857}">
            <xm:f>参照リスト!$M$33=参照リスト!$M$35</xm:f>
            <x14:dxf>
              <font>
                <color theme="1"/>
              </font>
              <fill>
                <patternFill patternType="none">
                  <bgColor auto="1"/>
                </patternFill>
              </fill>
            </x14:dxf>
          </x14:cfRule>
          <xm:sqref>AA36:AI36</xm:sqref>
        </x14:conditionalFormatting>
        <x14:conditionalFormatting xmlns:xm="http://schemas.microsoft.com/office/excel/2006/main">
          <x14:cfRule type="expression" priority="442" id="{DD3F9423-A817-0A48-9C5A-21A042938EE0}">
            <xm:f>参照リスト!$I$10=3</xm:f>
            <x14:dxf>
              <fill>
                <patternFill>
                  <bgColor rgb="FFFFC7CE"/>
                </patternFill>
              </fill>
            </x14:dxf>
          </x14:cfRule>
          <xm:sqref>AA29:AL32</xm:sqref>
        </x14:conditionalFormatting>
        <x14:conditionalFormatting xmlns:xm="http://schemas.microsoft.com/office/excel/2006/main">
          <x14:cfRule type="expression" priority="409" id="{F6701CB3-4D7B-D344-BB64-210472C0343D}">
            <xm:f>OR(参照リスト!$M$43=$AJ$37, 参照リスト!$M$44=$AJ$37)</xm:f>
            <x14:dxf>
              <font>
                <color theme="1"/>
              </font>
              <fill>
                <patternFill patternType="none">
                  <bgColor auto="1"/>
                </patternFill>
              </fill>
            </x14:dxf>
          </x14:cfRule>
          <xm:sqref>AJ37:AL37</xm:sqref>
        </x14:conditionalFormatting>
      </x14:conditionalFormattings>
    </ext>
    <ext xmlns:x14="http://schemas.microsoft.com/office/spreadsheetml/2009/9/main" uri="{CCE6A557-97BC-4b89-ADB6-D9C93CAAB3DF}">
      <x14:dataValidations xmlns:xm="http://schemas.microsoft.com/office/excel/2006/main" count="10">
        <x14:dataValidation type="list" allowBlank="1" showInputMessage="1" showErrorMessage="1" xr:uid="{00000000-0002-0000-0100-000011000000}">
          <x14:formula1>
            <xm:f>INDIRECT(参照リスト!$I$5)</xm:f>
          </x14:formula1>
          <xm:sqref>P38:W38</xm:sqref>
        </x14:dataValidation>
        <x14:dataValidation type="list" allowBlank="1" showInputMessage="1" showErrorMessage="1" xr:uid="{00000000-0002-0000-0100-000012000000}">
          <x14:formula1>
            <xm:f>参照リスト!$J$13:$J$24</xm:f>
          </x14:formula1>
          <xm:sqref>AE12:AL12</xm:sqref>
        </x14:dataValidation>
        <x14:dataValidation type="list" allowBlank="1" showInputMessage="1" showErrorMessage="1" xr:uid="{F7EA7042-E033-8448-8CBB-87341D1056DA}">
          <x14:formula1>
            <xm:f>INDIRECT(参照リスト!$A$13)</xm:f>
          </x14:formula1>
          <xm:sqref>G19:N19</xm:sqref>
        </x14:dataValidation>
        <x14:dataValidation type="list" allowBlank="1" showInputMessage="1" showErrorMessage="1" xr:uid="{60FD71E6-470E-434A-8E65-49AE92EFC682}">
          <x14:formula1>
            <xm:f>INDIRECT(参照リスト!$A$14)</xm:f>
          </x14:formula1>
          <xm:sqref>G20:N20</xm:sqref>
        </x14:dataValidation>
        <x14:dataValidation type="list" allowBlank="1" showInputMessage="1" showErrorMessage="1" xr:uid="{D5EC3D16-ABEF-F048-B38D-D9B88264BB8D}">
          <x14:formula1>
            <xm:f>INDIRECT(参照リスト!$A$15)</xm:f>
          </x14:formula1>
          <xm:sqref>G21:N21</xm:sqref>
        </x14:dataValidation>
        <x14:dataValidation type="list" allowBlank="1" showInputMessage="1" showErrorMessage="1" xr:uid="{6D6046EC-426F-CB42-8F8D-3B09FE48857A}">
          <x14:formula1>
            <xm:f>INDIRECT(参照リスト!$A$16)</xm:f>
          </x14:formula1>
          <xm:sqref>G22:N22</xm:sqref>
        </x14:dataValidation>
        <x14:dataValidation type="list" allowBlank="1" showInputMessage="1" showErrorMessage="1" xr:uid="{603DC118-18AF-2E4F-909F-4D09B2DE5821}">
          <x14:formula1>
            <xm:f>INDIRECT(参照リスト!$A$17)</xm:f>
          </x14:formula1>
          <xm:sqref>G23:N23</xm:sqref>
        </x14:dataValidation>
        <x14:dataValidation type="list" allowBlank="1" showInputMessage="1" showErrorMessage="1" xr:uid="{55352A6D-CF7A-C049-96D9-2CE6CC7D4530}">
          <x14:formula1>
            <xm:f>INDIRECT(参照リスト!$A$18)</xm:f>
          </x14:formula1>
          <xm:sqref>G24:N24</xm:sqref>
        </x14:dataValidation>
        <x14:dataValidation type="list" allowBlank="1" showInputMessage="1" showErrorMessage="1" xr:uid="{1134747A-4BE2-1A42-B275-386D60911D5C}">
          <x14:formula1>
            <xm:f>参照リスト!$A$3:$A$9</xm:f>
          </x14:formula1>
          <xm:sqref>C19:F24</xm:sqref>
        </x14:dataValidation>
        <x14:dataValidation type="list" allowBlank="1" showInputMessage="1" showErrorMessage="1" promptTitle="制限日の利用" prompt="_x000a_利用希望日程に使用制限日が含まれない場合は，「制限日なし」を選択して下さい．" xr:uid="{CD305020-A998-F147-A7EB-6093D7C43772}">
          <x14:formula1>
            <xm:f>参照リスト!$I$13:$I$16</xm:f>
          </x14:formula1>
          <xm:sqref>X19:Z24</xm:sqref>
        </x14:dataValidation>
      </x14:dataValidations>
    </ext>
  </extLst>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tabColor rgb="FF92D050"/>
    <pageSetUpPr fitToPage="1"/>
  </sheetPr>
  <dimension ref="A1:AL54"/>
  <sheetViews>
    <sheetView showZeros="0" view="pageLayout" zoomScaleNormal="100" zoomScaleSheetLayoutView="100" workbookViewId="0">
      <selection activeCell="AC2" sqref="AC2:AE2"/>
    </sheetView>
  </sheetViews>
  <sheetFormatPr baseColWidth="10" defaultColWidth="8.83203125" defaultRowHeight="14"/>
  <cols>
    <col min="1" max="1" width="3" style="1" customWidth="1"/>
    <col min="2" max="38" width="2.83203125" style="1" customWidth="1"/>
    <col min="39" max="39" width="8.83203125" style="11" customWidth="1"/>
    <col min="40" max="16384" width="8.83203125" style="11"/>
  </cols>
  <sheetData>
    <row r="1" spans="1:38" ht="16.5" customHeight="1">
      <c r="A1" s="4"/>
      <c r="B1" s="62"/>
      <c r="C1" s="62"/>
      <c r="D1" s="62"/>
      <c r="E1" s="62"/>
      <c r="F1" s="62"/>
      <c r="G1" s="62"/>
      <c r="H1" s="62"/>
      <c r="I1" s="7"/>
      <c r="J1" s="7"/>
      <c r="K1" s="7"/>
      <c r="L1" s="7"/>
      <c r="M1" s="7"/>
      <c r="N1" s="7"/>
      <c r="O1" s="7"/>
      <c r="P1" s="7"/>
      <c r="Q1" s="7"/>
      <c r="R1" s="7"/>
      <c r="S1" s="7"/>
      <c r="T1" s="7"/>
      <c r="U1" s="7"/>
      <c r="V1" s="7"/>
      <c r="W1" s="7"/>
      <c r="X1" s="7"/>
      <c r="Y1" s="7"/>
      <c r="Z1" s="7"/>
      <c r="AA1" s="7"/>
      <c r="AB1" s="7"/>
      <c r="AC1" s="7"/>
      <c r="AD1" s="7"/>
      <c r="AE1" s="7"/>
      <c r="AF1" s="7"/>
      <c r="AG1" s="7"/>
      <c r="AH1" s="7"/>
      <c r="AI1" s="7"/>
      <c r="AJ1" s="7"/>
      <c r="AK1" s="7"/>
      <c r="AL1" s="61"/>
    </row>
    <row r="2" spans="1:38" ht="18" customHeight="1">
      <c r="A2" s="62"/>
      <c r="B2" s="62"/>
      <c r="C2" s="62"/>
      <c r="D2" s="62"/>
      <c r="E2" s="62"/>
      <c r="F2" s="62"/>
      <c r="G2" s="62"/>
      <c r="H2" s="62"/>
      <c r="I2" s="7"/>
      <c r="J2" s="7"/>
      <c r="K2" s="7"/>
      <c r="L2" s="7"/>
      <c r="M2" s="7"/>
      <c r="N2" s="7"/>
      <c r="O2" s="7"/>
      <c r="P2" s="7"/>
      <c r="Q2" s="7"/>
      <c r="R2" s="7"/>
      <c r="S2" s="7"/>
      <c r="T2" s="7"/>
      <c r="U2" s="7"/>
      <c r="V2" s="7"/>
      <c r="W2" s="7"/>
      <c r="X2" s="7"/>
      <c r="Y2" s="7"/>
      <c r="Z2" s="452" t="s">
        <v>198</v>
      </c>
      <c r="AA2" s="452"/>
      <c r="AB2" s="452"/>
      <c r="AC2" s="453"/>
      <c r="AD2" s="453"/>
      <c r="AE2" s="453"/>
      <c r="AF2" s="7" t="s">
        <v>144</v>
      </c>
      <c r="AG2" s="453"/>
      <c r="AH2" s="453"/>
      <c r="AI2" s="4" t="s">
        <v>145</v>
      </c>
      <c r="AJ2" s="453"/>
      <c r="AK2" s="453"/>
      <c r="AL2" s="4" t="s">
        <v>146</v>
      </c>
    </row>
    <row r="3" spans="1:38" ht="16" customHeight="1">
      <c r="A3" s="53" t="s">
        <v>147</v>
      </c>
      <c r="B3" s="62"/>
      <c r="C3" s="62"/>
      <c r="D3" s="62"/>
      <c r="E3" s="62"/>
      <c r="F3" s="62"/>
      <c r="G3" s="62"/>
      <c r="H3" s="62"/>
      <c r="I3" s="7"/>
      <c r="J3" s="7"/>
      <c r="K3" s="7"/>
      <c r="L3" s="7"/>
      <c r="M3" s="7"/>
      <c r="N3" s="7"/>
      <c r="O3" s="7"/>
      <c r="P3" s="7"/>
      <c r="Q3" s="7"/>
      <c r="R3" s="7"/>
      <c r="S3" s="62"/>
      <c r="T3" s="61"/>
      <c r="U3" s="62"/>
      <c r="V3" s="61"/>
      <c r="W3" s="4"/>
      <c r="X3" s="61"/>
      <c r="Y3" s="4"/>
      <c r="Z3" s="7"/>
      <c r="AA3" s="7"/>
      <c r="AB3" s="7"/>
      <c r="AC3" s="7"/>
      <c r="AD3" s="7"/>
      <c r="AE3" s="7"/>
      <c r="AF3" s="7"/>
      <c r="AG3" s="7"/>
      <c r="AH3" s="7"/>
      <c r="AI3" s="7"/>
      <c r="AJ3" s="7"/>
      <c r="AK3" s="7"/>
      <c r="AL3" s="7"/>
    </row>
    <row r="4" spans="1:38" ht="24" customHeight="1">
      <c r="A4" s="7"/>
      <c r="B4" s="62"/>
      <c r="C4" s="62"/>
      <c r="D4" s="62"/>
      <c r="E4" s="62"/>
      <c r="F4" s="62"/>
      <c r="G4" s="62"/>
      <c r="H4" s="62"/>
      <c r="I4" s="7"/>
      <c r="J4" s="7"/>
      <c r="K4" s="7"/>
      <c r="L4" s="7"/>
      <c r="M4" s="7"/>
      <c r="N4" s="7"/>
      <c r="O4" s="7"/>
      <c r="P4" s="7"/>
      <c r="Q4" s="7"/>
      <c r="R4" s="7"/>
      <c r="S4" s="7"/>
      <c r="T4" s="7"/>
      <c r="U4" s="7"/>
      <c r="V4" s="7"/>
      <c r="W4" s="53" t="s">
        <v>325</v>
      </c>
      <c r="X4" s="53"/>
      <c r="Y4" s="53"/>
      <c r="Z4" s="53"/>
      <c r="AA4" s="53"/>
      <c r="AB4" s="53"/>
      <c r="AC4" s="7"/>
      <c r="AD4" s="12"/>
      <c r="AE4" s="12"/>
      <c r="AF4" s="12"/>
      <c r="AG4" s="12"/>
      <c r="AH4" s="12"/>
      <c r="AI4" s="12"/>
      <c r="AJ4" s="12"/>
      <c r="AK4" s="12"/>
      <c r="AL4" s="12"/>
    </row>
    <row r="5" spans="1:38" ht="20" customHeight="1">
      <c r="A5" s="7"/>
      <c r="B5" s="62"/>
      <c r="C5" s="62"/>
      <c r="D5" s="62"/>
      <c r="E5" s="62"/>
      <c r="F5" s="62"/>
      <c r="G5" s="62"/>
      <c r="H5" s="62"/>
      <c r="I5" s="7"/>
      <c r="J5" s="7"/>
      <c r="K5" s="7"/>
      <c r="L5" s="7"/>
      <c r="M5" s="7"/>
      <c r="N5" s="7"/>
      <c r="O5" s="7"/>
      <c r="P5" s="7"/>
      <c r="Q5" s="7"/>
      <c r="R5" s="7"/>
      <c r="S5" s="7"/>
      <c r="T5" s="7"/>
      <c r="U5" s="7"/>
      <c r="V5" s="7"/>
      <c r="W5" s="12"/>
      <c r="X5" s="12"/>
      <c r="Y5" s="12"/>
      <c r="Z5" s="452" t="s">
        <v>148</v>
      </c>
      <c r="AA5" s="452"/>
      <c r="AB5" s="452"/>
      <c r="AC5" s="565">
        <f>申請書!AC5</f>
        <v>0</v>
      </c>
      <c r="AD5" s="565"/>
      <c r="AE5" s="565"/>
      <c r="AF5" s="565"/>
      <c r="AG5" s="565"/>
      <c r="AH5" s="565"/>
      <c r="AI5" s="565"/>
      <c r="AJ5" s="565"/>
      <c r="AK5" s="565"/>
      <c r="AL5" s="565"/>
    </row>
    <row r="6" spans="1:38" ht="30" customHeight="1">
      <c r="A6" s="7"/>
      <c r="B6" s="62"/>
      <c r="C6" s="62"/>
      <c r="D6" s="62"/>
      <c r="E6" s="62"/>
      <c r="F6" s="62"/>
      <c r="G6" s="62"/>
      <c r="H6" s="62"/>
      <c r="I6" s="7"/>
      <c r="J6" s="7"/>
      <c r="K6" s="7"/>
      <c r="L6" s="7"/>
      <c r="M6" s="7"/>
      <c r="N6" s="7"/>
      <c r="O6" s="7"/>
      <c r="P6" s="7"/>
      <c r="Q6" s="7"/>
      <c r="R6" s="7"/>
      <c r="S6" s="7"/>
      <c r="T6" s="7"/>
      <c r="U6" s="7"/>
      <c r="V6" s="7"/>
      <c r="W6" s="53"/>
      <c r="X6" s="53"/>
      <c r="Y6" s="53"/>
      <c r="Z6" s="452" t="s">
        <v>149</v>
      </c>
      <c r="AA6" s="452"/>
      <c r="AB6" s="452"/>
      <c r="AC6" s="565">
        <f>申請書!AC6</f>
        <v>0</v>
      </c>
      <c r="AD6" s="565"/>
      <c r="AE6" s="565"/>
      <c r="AF6" s="565"/>
      <c r="AG6" s="565"/>
      <c r="AH6" s="565"/>
      <c r="AI6" s="565"/>
      <c r="AJ6" s="565"/>
      <c r="AK6" s="565"/>
      <c r="AL6" s="565"/>
    </row>
    <row r="7" spans="1:38" ht="13.5" customHeight="1">
      <c r="A7" s="7"/>
      <c r="B7" s="62"/>
      <c r="C7" s="62"/>
      <c r="D7" s="62"/>
      <c r="E7" s="62"/>
      <c r="F7" s="62"/>
      <c r="G7" s="62"/>
      <c r="H7" s="62"/>
      <c r="I7" s="7"/>
      <c r="J7" s="7"/>
      <c r="K7" s="7"/>
      <c r="L7" s="7"/>
      <c r="M7" s="7"/>
      <c r="N7" s="7"/>
      <c r="O7" s="7"/>
      <c r="P7" s="7"/>
      <c r="Q7" s="7"/>
      <c r="R7" s="7"/>
      <c r="S7" s="7"/>
      <c r="T7" s="7"/>
      <c r="U7" s="7"/>
      <c r="V7" s="7"/>
      <c r="W7" s="7"/>
      <c r="X7" s="7"/>
      <c r="Y7" s="7"/>
      <c r="Z7" s="7"/>
      <c r="AA7" s="7"/>
      <c r="AB7" s="7"/>
      <c r="AC7" s="7"/>
      <c r="AD7" s="7"/>
      <c r="AE7" s="7"/>
      <c r="AF7" s="7"/>
      <c r="AG7" s="7"/>
      <c r="AH7" s="7"/>
      <c r="AI7" s="7"/>
      <c r="AJ7" s="7"/>
      <c r="AK7" s="7"/>
      <c r="AL7" s="7"/>
    </row>
    <row r="8" spans="1:38" ht="18" customHeight="1">
      <c r="A8" s="200" t="s">
        <v>199</v>
      </c>
      <c r="B8" s="200"/>
      <c r="C8" s="200"/>
      <c r="D8" s="200"/>
      <c r="E8" s="200"/>
      <c r="F8" s="200"/>
      <c r="G8" s="200"/>
      <c r="H8" s="200"/>
      <c r="I8" s="200"/>
      <c r="J8" s="200"/>
      <c r="K8" s="200"/>
      <c r="L8" s="200"/>
      <c r="M8" s="200"/>
      <c r="N8" s="200"/>
      <c r="O8" s="200"/>
      <c r="P8" s="200"/>
      <c r="Q8" s="200"/>
      <c r="R8" s="200"/>
      <c r="S8" s="200"/>
      <c r="T8" s="200"/>
      <c r="U8" s="200"/>
      <c r="V8" s="200"/>
      <c r="W8" s="200"/>
      <c r="X8" s="200"/>
      <c r="Y8" s="200"/>
      <c r="Z8" s="200"/>
      <c r="AA8" s="200"/>
      <c r="AB8" s="200"/>
      <c r="AC8" s="200"/>
      <c r="AD8" s="200"/>
      <c r="AE8" s="200"/>
      <c r="AF8" s="200"/>
      <c r="AG8" s="200"/>
      <c r="AH8" s="200"/>
      <c r="AI8" s="200"/>
      <c r="AJ8" s="200"/>
      <c r="AK8" s="200"/>
      <c r="AL8" s="200"/>
    </row>
    <row r="9" spans="1:38" ht="11.25" customHeight="1">
      <c r="A9" s="7"/>
      <c r="B9" s="7"/>
      <c r="C9" s="7"/>
      <c r="D9" s="7"/>
      <c r="E9" s="7"/>
      <c r="F9" s="7"/>
      <c r="G9" s="7"/>
      <c r="H9" s="7"/>
      <c r="I9" s="7"/>
      <c r="J9" s="7"/>
      <c r="K9" s="7"/>
      <c r="L9" s="62"/>
      <c r="M9" s="7"/>
      <c r="N9" s="7"/>
      <c r="O9" s="7"/>
      <c r="P9" s="7"/>
      <c r="Q9" s="7"/>
      <c r="R9" s="7"/>
      <c r="S9" s="7"/>
      <c r="T9" s="7"/>
      <c r="U9" s="7"/>
      <c r="V9" s="7"/>
      <c r="W9" s="7"/>
      <c r="X9" s="7"/>
      <c r="Y9" s="7"/>
      <c r="Z9" s="7"/>
      <c r="AA9" s="7"/>
      <c r="AB9" s="7"/>
      <c r="AC9" s="7"/>
      <c r="AD9" s="7"/>
      <c r="AE9" s="7"/>
      <c r="AF9" s="7"/>
      <c r="AG9" s="7"/>
      <c r="AH9" s="7"/>
      <c r="AI9" s="7"/>
      <c r="AJ9" s="7"/>
      <c r="AK9" s="7"/>
      <c r="AL9" s="7"/>
    </row>
    <row r="10" spans="1:38" ht="18" customHeight="1">
      <c r="A10" s="54" t="s">
        <v>200</v>
      </c>
      <c r="C10" s="7"/>
      <c r="D10" s="7"/>
      <c r="E10" s="7"/>
      <c r="F10" s="7"/>
      <c r="G10" s="7"/>
      <c r="H10" s="7"/>
      <c r="I10" s="7"/>
      <c r="J10" s="7"/>
      <c r="K10" s="7"/>
      <c r="L10" s="7"/>
      <c r="M10" s="7"/>
      <c r="N10" s="7"/>
      <c r="O10" s="7"/>
      <c r="P10" s="7"/>
      <c r="Q10" s="7"/>
      <c r="R10" s="7"/>
      <c r="S10" s="7"/>
      <c r="T10" s="7"/>
      <c r="U10" s="7"/>
      <c r="V10" s="7"/>
      <c r="W10" s="7"/>
      <c r="X10" s="7"/>
      <c r="Y10" s="7"/>
      <c r="Z10" s="7"/>
      <c r="AA10" s="7"/>
      <c r="AB10" s="7"/>
      <c r="AC10" s="7"/>
      <c r="AD10" s="7"/>
      <c r="AE10" s="7"/>
      <c r="AF10" s="7"/>
      <c r="AG10" s="7"/>
      <c r="AH10" s="7"/>
      <c r="AI10" s="7"/>
      <c r="AJ10" s="7"/>
      <c r="AK10" s="7"/>
      <c r="AL10" s="7"/>
    </row>
    <row r="11" spans="1:38" ht="9.75" customHeight="1" thickBot="1"/>
    <row r="12" spans="1:38" ht="21" customHeight="1" thickBot="1">
      <c r="A12" s="63" t="s">
        <v>201</v>
      </c>
      <c r="B12" s="3"/>
      <c r="C12" s="3"/>
      <c r="D12" s="3"/>
      <c r="E12" s="3"/>
      <c r="F12" s="3"/>
      <c r="G12" s="3"/>
      <c r="H12" s="3"/>
      <c r="I12" s="3"/>
      <c r="J12" s="3"/>
      <c r="K12" s="3"/>
      <c r="L12" s="3"/>
      <c r="M12" s="3"/>
      <c r="N12" s="3"/>
      <c r="O12" s="3"/>
      <c r="P12" s="3"/>
      <c r="Q12" s="3"/>
      <c r="R12" s="3"/>
      <c r="S12" s="3"/>
      <c r="T12" s="10"/>
      <c r="U12" s="10"/>
      <c r="V12" s="10"/>
      <c r="W12" s="10"/>
      <c r="X12" s="10"/>
      <c r="Y12" s="10"/>
      <c r="Z12" s="10"/>
      <c r="AA12" s="399" t="s">
        <v>152</v>
      </c>
      <c r="AB12" s="400"/>
      <c r="AC12" s="400"/>
      <c r="AD12" s="401"/>
      <c r="AE12" s="551" t="str">
        <f>申請書!AE12</f>
        <v>（選択）</v>
      </c>
      <c r="AF12" s="551"/>
      <c r="AG12" s="551"/>
      <c r="AH12" s="551"/>
      <c r="AI12" s="551"/>
      <c r="AJ12" s="551"/>
      <c r="AK12" s="551"/>
      <c r="AL12" s="552"/>
    </row>
    <row r="13" spans="1:38" ht="21" customHeight="1">
      <c r="A13" s="566" t="s">
        <v>306</v>
      </c>
      <c r="B13" s="567"/>
      <c r="C13" s="567"/>
      <c r="D13" s="567"/>
      <c r="E13" s="567"/>
      <c r="F13" s="567"/>
      <c r="G13" s="567"/>
      <c r="H13" s="568"/>
      <c r="I13" s="578"/>
      <c r="J13" s="578"/>
      <c r="K13" s="578"/>
      <c r="L13" s="578"/>
      <c r="M13" s="578"/>
      <c r="N13" s="578"/>
      <c r="O13" s="578"/>
      <c r="P13" s="578"/>
      <c r="Q13" s="578"/>
      <c r="R13" s="578"/>
      <c r="S13" s="578"/>
      <c r="T13" s="578"/>
      <c r="U13" s="578"/>
      <c r="V13" s="578"/>
      <c r="W13" s="578"/>
      <c r="X13" s="578"/>
      <c r="Y13" s="578"/>
      <c r="Z13" s="578"/>
      <c r="AA13" s="578"/>
      <c r="AB13" s="578"/>
      <c r="AC13" s="578"/>
      <c r="AD13" s="578"/>
      <c r="AE13" s="578"/>
      <c r="AF13" s="578"/>
      <c r="AG13" s="579"/>
      <c r="AH13" s="405" t="s">
        <v>307</v>
      </c>
      <c r="AI13" s="405"/>
      <c r="AJ13" s="405"/>
      <c r="AK13" s="405"/>
      <c r="AL13" s="406"/>
    </row>
    <row r="14" spans="1:38" ht="21" customHeight="1">
      <c r="A14" s="569"/>
      <c r="B14" s="570"/>
      <c r="C14" s="570"/>
      <c r="D14" s="570"/>
      <c r="E14" s="570"/>
      <c r="F14" s="570"/>
      <c r="G14" s="570"/>
      <c r="H14" s="571"/>
      <c r="I14" s="580"/>
      <c r="J14" s="580"/>
      <c r="K14" s="580"/>
      <c r="L14" s="580"/>
      <c r="M14" s="580"/>
      <c r="N14" s="580"/>
      <c r="O14" s="580"/>
      <c r="P14" s="580"/>
      <c r="Q14" s="580"/>
      <c r="R14" s="580"/>
      <c r="S14" s="580"/>
      <c r="T14" s="580"/>
      <c r="U14" s="580"/>
      <c r="V14" s="580"/>
      <c r="W14" s="580"/>
      <c r="X14" s="580"/>
      <c r="Y14" s="580"/>
      <c r="Z14" s="580"/>
      <c r="AA14" s="580"/>
      <c r="AB14" s="580"/>
      <c r="AC14" s="580"/>
      <c r="AD14" s="580"/>
      <c r="AE14" s="580"/>
      <c r="AF14" s="580"/>
      <c r="AG14" s="581"/>
      <c r="AH14" s="407"/>
      <c r="AI14" s="407"/>
      <c r="AJ14" s="407"/>
      <c r="AK14" s="407"/>
      <c r="AL14" s="6" t="s">
        <v>153</v>
      </c>
    </row>
    <row r="15" spans="1:38" ht="21" customHeight="1">
      <c r="A15" s="572" t="s">
        <v>202</v>
      </c>
      <c r="B15" s="573"/>
      <c r="C15" s="573"/>
      <c r="D15" s="573"/>
      <c r="E15" s="573"/>
      <c r="F15" s="573"/>
      <c r="G15" s="573"/>
      <c r="H15" s="574"/>
      <c r="I15" s="582"/>
      <c r="J15" s="582"/>
      <c r="K15" s="582"/>
      <c r="L15" s="582"/>
      <c r="M15" s="582"/>
      <c r="N15" s="582"/>
      <c r="O15" s="582"/>
      <c r="P15" s="582"/>
      <c r="Q15" s="582"/>
      <c r="R15" s="582"/>
      <c r="S15" s="582"/>
      <c r="T15" s="582"/>
      <c r="U15" s="582"/>
      <c r="V15" s="582"/>
      <c r="W15" s="582"/>
      <c r="X15" s="582"/>
      <c r="Y15" s="582"/>
      <c r="Z15" s="582"/>
      <c r="AA15" s="582"/>
      <c r="AB15" s="582"/>
      <c r="AC15" s="582"/>
      <c r="AD15" s="582"/>
      <c r="AE15" s="582"/>
      <c r="AF15" s="582"/>
      <c r="AG15" s="582"/>
      <c r="AH15" s="582"/>
      <c r="AI15" s="582"/>
      <c r="AJ15" s="582"/>
      <c r="AK15" s="582"/>
      <c r="AL15" s="583"/>
    </row>
    <row r="16" spans="1:38" ht="21" customHeight="1">
      <c r="A16" s="575"/>
      <c r="B16" s="576"/>
      <c r="C16" s="576"/>
      <c r="D16" s="576"/>
      <c r="E16" s="576"/>
      <c r="F16" s="576"/>
      <c r="G16" s="576"/>
      <c r="H16" s="577"/>
      <c r="I16" s="580"/>
      <c r="J16" s="580"/>
      <c r="K16" s="580"/>
      <c r="L16" s="580"/>
      <c r="M16" s="580"/>
      <c r="N16" s="580"/>
      <c r="O16" s="580"/>
      <c r="P16" s="580"/>
      <c r="Q16" s="580"/>
      <c r="R16" s="580"/>
      <c r="S16" s="580"/>
      <c r="T16" s="580"/>
      <c r="U16" s="580"/>
      <c r="V16" s="580"/>
      <c r="W16" s="580"/>
      <c r="X16" s="580"/>
      <c r="Y16" s="580"/>
      <c r="Z16" s="580"/>
      <c r="AA16" s="580"/>
      <c r="AB16" s="580"/>
      <c r="AC16" s="580"/>
      <c r="AD16" s="580"/>
      <c r="AE16" s="580"/>
      <c r="AF16" s="580"/>
      <c r="AG16" s="580"/>
      <c r="AH16" s="580"/>
      <c r="AI16" s="580"/>
      <c r="AJ16" s="580"/>
      <c r="AK16" s="580"/>
      <c r="AL16" s="584"/>
    </row>
    <row r="17" spans="1:38" ht="21" customHeight="1">
      <c r="A17" s="408" t="s">
        <v>154</v>
      </c>
      <c r="B17" s="449"/>
      <c r="C17" s="585" t="s">
        <v>109</v>
      </c>
      <c r="D17" s="432"/>
      <c r="E17" s="432"/>
      <c r="F17" s="432"/>
      <c r="G17" s="432"/>
      <c r="H17" s="433"/>
      <c r="I17" s="431" t="s">
        <v>326</v>
      </c>
      <c r="J17" s="432"/>
      <c r="K17" s="432"/>
      <c r="L17" s="432"/>
      <c r="M17" s="432"/>
      <c r="N17" s="432"/>
      <c r="O17" s="432"/>
      <c r="P17" s="432"/>
      <c r="Q17" s="433"/>
      <c r="R17" s="437" t="s">
        <v>203</v>
      </c>
      <c r="S17" s="438"/>
      <c r="T17" s="439"/>
      <c r="U17" s="437" t="s">
        <v>219</v>
      </c>
      <c r="V17" s="438"/>
      <c r="W17" s="439"/>
      <c r="X17" s="437" t="s">
        <v>232</v>
      </c>
      <c r="Y17" s="438"/>
      <c r="Z17" s="439"/>
      <c r="AA17" s="557" t="s">
        <v>204</v>
      </c>
      <c r="AB17" s="558"/>
      <c r="AC17" s="558"/>
      <c r="AD17" s="559"/>
      <c r="AE17" s="590" t="s">
        <v>156</v>
      </c>
      <c r="AF17" s="591"/>
      <c r="AG17" s="592"/>
      <c r="AH17" s="591" t="s">
        <v>157</v>
      </c>
      <c r="AI17" s="591"/>
      <c r="AJ17" s="591"/>
      <c r="AK17" s="591"/>
      <c r="AL17" s="593"/>
    </row>
    <row r="18" spans="1:38" ht="21" customHeight="1">
      <c r="A18" s="450"/>
      <c r="B18" s="451"/>
      <c r="C18" s="586"/>
      <c r="D18" s="587"/>
      <c r="E18" s="587"/>
      <c r="F18" s="587"/>
      <c r="G18" s="587"/>
      <c r="H18" s="588"/>
      <c r="I18" s="589"/>
      <c r="J18" s="587"/>
      <c r="K18" s="587"/>
      <c r="L18" s="587"/>
      <c r="M18" s="587"/>
      <c r="N18" s="587"/>
      <c r="O18" s="587"/>
      <c r="P18" s="587"/>
      <c r="Q18" s="588"/>
      <c r="R18" s="440"/>
      <c r="S18" s="417"/>
      <c r="T18" s="418"/>
      <c r="U18" s="440"/>
      <c r="V18" s="417"/>
      <c r="W18" s="418"/>
      <c r="X18" s="440"/>
      <c r="Y18" s="417"/>
      <c r="Z18" s="418"/>
      <c r="AA18" s="560"/>
      <c r="AB18" s="561"/>
      <c r="AC18" s="561"/>
      <c r="AD18" s="562"/>
      <c r="AE18" s="456" t="s">
        <v>158</v>
      </c>
      <c r="AF18" s="457"/>
      <c r="AG18" s="458"/>
      <c r="AH18" s="459" t="s">
        <v>158</v>
      </c>
      <c r="AI18" s="459"/>
      <c r="AJ18" s="459"/>
      <c r="AK18" s="459"/>
      <c r="AL18" s="460"/>
    </row>
    <row r="19" spans="1:38" ht="21" customHeight="1">
      <c r="A19" s="358">
        <f>申請書!A19</f>
        <v>0</v>
      </c>
      <c r="B19" s="550"/>
      <c r="C19" s="503" t="str">
        <f>申請書!G19</f>
        <v xml:space="preserve"> （選択）</v>
      </c>
      <c r="D19" s="504"/>
      <c r="E19" s="504"/>
      <c r="F19" s="504"/>
      <c r="G19" s="504"/>
      <c r="H19" s="505"/>
      <c r="I19" s="150"/>
      <c r="J19" s="13" t="s">
        <v>159</v>
      </c>
      <c r="K19" s="150"/>
      <c r="L19" s="13" t="s">
        <v>160</v>
      </c>
      <c r="M19" s="14" t="s">
        <v>161</v>
      </c>
      <c r="N19" s="150"/>
      <c r="O19" s="13" t="s">
        <v>159</v>
      </c>
      <c r="P19" s="150"/>
      <c r="Q19" s="133" t="s">
        <v>160</v>
      </c>
      <c r="R19" s="425"/>
      <c r="S19" s="425"/>
      <c r="T19" s="48" t="s">
        <v>205</v>
      </c>
      <c r="U19" s="499"/>
      <c r="V19" s="425"/>
      <c r="W19" s="49" t="s">
        <v>31</v>
      </c>
      <c r="X19" s="499"/>
      <c r="Y19" s="425"/>
      <c r="Z19" s="49" t="s">
        <v>206</v>
      </c>
      <c r="AA19" s="563"/>
      <c r="AB19" s="564"/>
      <c r="AC19" s="506" t="str">
        <f>申請書!AC19:AD19</f>
        <v xml:space="preserve"> </v>
      </c>
      <c r="AD19" s="507"/>
      <c r="AE19" s="488">
        <f>申請書!AE19</f>
        <v>0</v>
      </c>
      <c r="AF19" s="489"/>
      <c r="AG19" s="38" t="s">
        <v>78</v>
      </c>
      <c r="AH19" s="490">
        <f t="shared" ref="AH19:AH24" si="0">AA19*AE19</f>
        <v>0</v>
      </c>
      <c r="AI19" s="490"/>
      <c r="AJ19" s="490"/>
      <c r="AK19" s="490"/>
      <c r="AL19" s="39" t="s">
        <v>78</v>
      </c>
    </row>
    <row r="20" spans="1:38" ht="21" customHeight="1">
      <c r="A20" s="358">
        <f>申請書!A20</f>
        <v>0</v>
      </c>
      <c r="B20" s="550"/>
      <c r="C20" s="503" t="str">
        <f>申請書!G20</f>
        <v xml:space="preserve"> （選択）</v>
      </c>
      <c r="D20" s="504"/>
      <c r="E20" s="504"/>
      <c r="F20" s="504"/>
      <c r="G20" s="504"/>
      <c r="H20" s="505"/>
      <c r="I20" s="151"/>
      <c r="J20" s="13" t="s">
        <v>159</v>
      </c>
      <c r="K20" s="151"/>
      <c r="L20" s="13" t="s">
        <v>160</v>
      </c>
      <c r="M20" s="14" t="s">
        <v>161</v>
      </c>
      <c r="N20" s="151"/>
      <c r="O20" s="13" t="s">
        <v>159</v>
      </c>
      <c r="P20" s="151"/>
      <c r="Q20" s="133" t="s">
        <v>160</v>
      </c>
      <c r="R20" s="425"/>
      <c r="S20" s="425"/>
      <c r="T20" s="50" t="s">
        <v>205</v>
      </c>
      <c r="U20" s="499"/>
      <c r="V20" s="425"/>
      <c r="W20" s="51" t="s">
        <v>31</v>
      </c>
      <c r="X20" s="499"/>
      <c r="Y20" s="425"/>
      <c r="Z20" s="51" t="s">
        <v>206</v>
      </c>
      <c r="AA20" s="499"/>
      <c r="AB20" s="425"/>
      <c r="AC20" s="506" t="str">
        <f>申請書!AC20:AD20</f>
        <v xml:space="preserve"> </v>
      </c>
      <c r="AD20" s="507"/>
      <c r="AE20" s="488">
        <f>申請書!AE20:AF20</f>
        <v>0</v>
      </c>
      <c r="AF20" s="489"/>
      <c r="AG20" s="38" t="s">
        <v>78</v>
      </c>
      <c r="AH20" s="490">
        <f t="shared" si="0"/>
        <v>0</v>
      </c>
      <c r="AI20" s="490"/>
      <c r="AJ20" s="490"/>
      <c r="AK20" s="490"/>
      <c r="AL20" s="40" t="s">
        <v>78</v>
      </c>
    </row>
    <row r="21" spans="1:38" ht="21" customHeight="1">
      <c r="A21" s="358">
        <f>申請書!A21</f>
        <v>0</v>
      </c>
      <c r="B21" s="550"/>
      <c r="C21" s="503" t="str">
        <f>申請書!G21</f>
        <v xml:space="preserve"> （選択）</v>
      </c>
      <c r="D21" s="504"/>
      <c r="E21" s="504"/>
      <c r="F21" s="504"/>
      <c r="G21" s="504"/>
      <c r="H21" s="505"/>
      <c r="I21" s="152"/>
      <c r="J21" s="13" t="s">
        <v>159</v>
      </c>
      <c r="K21" s="151"/>
      <c r="L21" s="13" t="s">
        <v>160</v>
      </c>
      <c r="M21" s="14" t="s">
        <v>161</v>
      </c>
      <c r="N21" s="151"/>
      <c r="O21" s="13" t="s">
        <v>159</v>
      </c>
      <c r="P21" s="151"/>
      <c r="Q21" s="133" t="s">
        <v>160</v>
      </c>
      <c r="R21" s="425"/>
      <c r="S21" s="425"/>
      <c r="T21" s="50" t="s">
        <v>205</v>
      </c>
      <c r="U21" s="499"/>
      <c r="V21" s="425"/>
      <c r="W21" s="51" t="s">
        <v>31</v>
      </c>
      <c r="X21" s="499"/>
      <c r="Y21" s="425"/>
      <c r="Z21" s="51" t="s">
        <v>206</v>
      </c>
      <c r="AA21" s="499"/>
      <c r="AB21" s="425"/>
      <c r="AC21" s="506" t="str">
        <f>申請書!AC21:AD21</f>
        <v xml:space="preserve"> </v>
      </c>
      <c r="AD21" s="507"/>
      <c r="AE21" s="488">
        <f>申請書!AE21:AF21</f>
        <v>0</v>
      </c>
      <c r="AF21" s="489"/>
      <c r="AG21" s="38" t="s">
        <v>78</v>
      </c>
      <c r="AH21" s="490">
        <f t="shared" si="0"/>
        <v>0</v>
      </c>
      <c r="AI21" s="490"/>
      <c r="AJ21" s="490"/>
      <c r="AK21" s="490"/>
      <c r="AL21" s="40" t="s">
        <v>78</v>
      </c>
    </row>
    <row r="22" spans="1:38" ht="21" customHeight="1">
      <c r="A22" s="358">
        <f>申請書!A22</f>
        <v>0</v>
      </c>
      <c r="B22" s="550"/>
      <c r="C22" s="503" t="str">
        <f>申請書!G22</f>
        <v xml:space="preserve"> （選択）</v>
      </c>
      <c r="D22" s="504"/>
      <c r="E22" s="504"/>
      <c r="F22" s="504"/>
      <c r="G22" s="504"/>
      <c r="H22" s="505"/>
      <c r="I22" s="152"/>
      <c r="J22" s="13" t="s">
        <v>159</v>
      </c>
      <c r="K22" s="151"/>
      <c r="L22" s="13" t="s">
        <v>160</v>
      </c>
      <c r="M22" s="14" t="s">
        <v>161</v>
      </c>
      <c r="N22" s="151"/>
      <c r="O22" s="13" t="s">
        <v>159</v>
      </c>
      <c r="P22" s="151"/>
      <c r="Q22" s="133" t="s">
        <v>160</v>
      </c>
      <c r="R22" s="425"/>
      <c r="S22" s="425"/>
      <c r="T22" s="50" t="s">
        <v>205</v>
      </c>
      <c r="U22" s="499"/>
      <c r="V22" s="425"/>
      <c r="W22" s="51" t="s">
        <v>31</v>
      </c>
      <c r="X22" s="499"/>
      <c r="Y22" s="425"/>
      <c r="Z22" s="51" t="s">
        <v>206</v>
      </c>
      <c r="AA22" s="499"/>
      <c r="AB22" s="425"/>
      <c r="AC22" s="506" t="str">
        <f>申請書!AC22:AD22</f>
        <v xml:space="preserve"> </v>
      </c>
      <c r="AD22" s="507"/>
      <c r="AE22" s="488">
        <f>申請書!AE22:AF22</f>
        <v>0</v>
      </c>
      <c r="AF22" s="489"/>
      <c r="AG22" s="38" t="s">
        <v>78</v>
      </c>
      <c r="AH22" s="490">
        <f t="shared" si="0"/>
        <v>0</v>
      </c>
      <c r="AI22" s="490"/>
      <c r="AJ22" s="490"/>
      <c r="AK22" s="490"/>
      <c r="AL22" s="40" t="s">
        <v>78</v>
      </c>
    </row>
    <row r="23" spans="1:38" ht="21" customHeight="1">
      <c r="A23" s="358">
        <f>申請書!A23</f>
        <v>0</v>
      </c>
      <c r="B23" s="550"/>
      <c r="C23" s="503" t="str">
        <f>申請書!G23</f>
        <v xml:space="preserve"> （選択）</v>
      </c>
      <c r="D23" s="504"/>
      <c r="E23" s="504"/>
      <c r="F23" s="504"/>
      <c r="G23" s="504"/>
      <c r="H23" s="505"/>
      <c r="I23" s="152"/>
      <c r="J23" s="13" t="s">
        <v>159</v>
      </c>
      <c r="K23" s="151"/>
      <c r="L23" s="13" t="s">
        <v>160</v>
      </c>
      <c r="M23" s="14" t="s">
        <v>161</v>
      </c>
      <c r="N23" s="151"/>
      <c r="O23" s="13" t="s">
        <v>159</v>
      </c>
      <c r="P23" s="151"/>
      <c r="Q23" s="133" t="s">
        <v>160</v>
      </c>
      <c r="R23" s="425"/>
      <c r="S23" s="425"/>
      <c r="T23" s="50" t="s">
        <v>205</v>
      </c>
      <c r="U23" s="499"/>
      <c r="V23" s="425"/>
      <c r="W23" s="51" t="s">
        <v>31</v>
      </c>
      <c r="X23" s="499"/>
      <c r="Y23" s="425"/>
      <c r="Z23" s="51" t="s">
        <v>206</v>
      </c>
      <c r="AA23" s="499"/>
      <c r="AB23" s="425"/>
      <c r="AC23" s="506" t="str">
        <f>申請書!AC23:AD23</f>
        <v xml:space="preserve"> </v>
      </c>
      <c r="AD23" s="507"/>
      <c r="AE23" s="488">
        <f>申請書!AE23:AF23</f>
        <v>0</v>
      </c>
      <c r="AF23" s="489"/>
      <c r="AG23" s="38" t="s">
        <v>78</v>
      </c>
      <c r="AH23" s="490">
        <f t="shared" si="0"/>
        <v>0</v>
      </c>
      <c r="AI23" s="490"/>
      <c r="AJ23" s="490"/>
      <c r="AK23" s="490"/>
      <c r="AL23" s="40" t="s">
        <v>78</v>
      </c>
    </row>
    <row r="24" spans="1:38" ht="21" customHeight="1" thickBot="1">
      <c r="A24" s="358">
        <f>申請書!A24</f>
        <v>0</v>
      </c>
      <c r="B24" s="550"/>
      <c r="C24" s="533" t="str">
        <f>申請書!G24</f>
        <v xml:space="preserve"> （選択）</v>
      </c>
      <c r="D24" s="534"/>
      <c r="E24" s="534"/>
      <c r="F24" s="534"/>
      <c r="G24" s="534"/>
      <c r="H24" s="535"/>
      <c r="I24" s="152"/>
      <c r="J24" s="153" t="s">
        <v>159</v>
      </c>
      <c r="K24" s="152"/>
      <c r="L24" s="153" t="s">
        <v>160</v>
      </c>
      <c r="M24" s="154" t="s">
        <v>161</v>
      </c>
      <c r="N24" s="152"/>
      <c r="O24" s="153" t="s">
        <v>159</v>
      </c>
      <c r="P24" s="152"/>
      <c r="Q24" s="155" t="s">
        <v>160</v>
      </c>
      <c r="R24" s="425"/>
      <c r="S24" s="425"/>
      <c r="T24" s="50" t="s">
        <v>205</v>
      </c>
      <c r="U24" s="499"/>
      <c r="V24" s="425"/>
      <c r="W24" s="51" t="s">
        <v>31</v>
      </c>
      <c r="X24" s="499"/>
      <c r="Y24" s="425"/>
      <c r="Z24" s="51" t="s">
        <v>206</v>
      </c>
      <c r="AA24" s="499"/>
      <c r="AB24" s="425"/>
      <c r="AC24" s="520" t="str">
        <f>申請書!AC24:AD24</f>
        <v xml:space="preserve"> </v>
      </c>
      <c r="AD24" s="521"/>
      <c r="AE24" s="522">
        <f>申請書!AE24:AF24</f>
        <v>0</v>
      </c>
      <c r="AF24" s="523"/>
      <c r="AG24" s="41" t="s">
        <v>78</v>
      </c>
      <c r="AH24" s="524">
        <f t="shared" si="0"/>
        <v>0</v>
      </c>
      <c r="AI24" s="524"/>
      <c r="AJ24" s="524"/>
      <c r="AK24" s="524"/>
      <c r="AL24" s="42" t="s">
        <v>78</v>
      </c>
    </row>
    <row r="25" spans="1:38" ht="21" customHeight="1" thickBot="1">
      <c r="A25" s="500" t="s">
        <v>207</v>
      </c>
      <c r="B25" s="501"/>
      <c r="C25" s="501"/>
      <c r="D25" s="501"/>
      <c r="E25" s="501"/>
      <c r="F25" s="501"/>
      <c r="G25" s="501"/>
      <c r="H25" s="501"/>
      <c r="I25" s="501"/>
      <c r="J25" s="501"/>
      <c r="K25" s="501"/>
      <c r="L25" s="501"/>
      <c r="M25" s="501"/>
      <c r="N25" s="501"/>
      <c r="O25" s="501"/>
      <c r="P25" s="501"/>
      <c r="Q25" s="501"/>
      <c r="R25" s="501"/>
      <c r="S25" s="501"/>
      <c r="T25" s="501"/>
      <c r="U25" s="501"/>
      <c r="V25" s="501"/>
      <c r="W25" s="501"/>
      <c r="X25" s="501"/>
      <c r="Y25" s="501"/>
      <c r="Z25" s="502"/>
      <c r="AA25" s="341" t="s">
        <v>208</v>
      </c>
      <c r="AB25" s="342"/>
      <c r="AC25" s="342"/>
      <c r="AD25" s="342"/>
      <c r="AE25" s="342"/>
      <c r="AF25" s="342"/>
      <c r="AG25" s="343"/>
      <c r="AH25" s="525">
        <f>SUM(AH19:AK24)</f>
        <v>0</v>
      </c>
      <c r="AI25" s="526"/>
      <c r="AJ25" s="526"/>
      <c r="AK25" s="527"/>
      <c r="AL25" s="43" t="s">
        <v>78</v>
      </c>
    </row>
    <row r="26" spans="1:38" ht="21" customHeight="1">
      <c r="A26" s="353" t="s">
        <v>209</v>
      </c>
      <c r="B26" s="354"/>
      <c r="C26" s="354"/>
      <c r="D26" s="354"/>
      <c r="E26" s="354"/>
      <c r="F26" s="354"/>
      <c r="G26" s="354"/>
      <c r="H26" s="354"/>
      <c r="I26" s="354"/>
      <c r="J26" s="354"/>
      <c r="K26" s="354"/>
      <c r="L26" s="354"/>
      <c r="M26" s="354"/>
      <c r="N26" s="354"/>
      <c r="O26" s="354"/>
      <c r="P26" s="354"/>
      <c r="Q26" s="354"/>
      <c r="R26" s="354"/>
      <c r="S26" s="354"/>
      <c r="T26" s="354"/>
      <c r="U26" s="354"/>
      <c r="V26" s="354"/>
      <c r="W26" s="354"/>
      <c r="X26" s="354"/>
      <c r="Y26" s="354"/>
      <c r="Z26" s="371"/>
      <c r="AA26" s="518" t="s">
        <v>290</v>
      </c>
      <c r="AB26" s="518"/>
      <c r="AC26" s="518"/>
      <c r="AD26" s="518"/>
      <c r="AE26" s="518"/>
      <c r="AF26" s="518"/>
      <c r="AG26" s="518"/>
      <c r="AH26" s="518"/>
      <c r="AI26" s="518"/>
      <c r="AJ26" s="518"/>
      <c r="AK26" s="518"/>
      <c r="AL26" s="519"/>
    </row>
    <row r="27" spans="1:38" ht="21" customHeight="1">
      <c r="A27" s="541"/>
      <c r="B27" s="542"/>
      <c r="C27" s="542"/>
      <c r="D27" s="542"/>
      <c r="E27" s="542"/>
      <c r="F27" s="542"/>
      <c r="G27" s="542"/>
      <c r="H27" s="542"/>
      <c r="I27" s="542"/>
      <c r="J27" s="542"/>
      <c r="K27" s="542"/>
      <c r="L27" s="542"/>
      <c r="M27" s="542"/>
      <c r="N27" s="542"/>
      <c r="O27" s="542"/>
      <c r="P27" s="542"/>
      <c r="Q27" s="542"/>
      <c r="R27" s="542"/>
      <c r="S27" s="542"/>
      <c r="T27" s="542"/>
      <c r="U27" s="542"/>
      <c r="V27" s="542"/>
      <c r="W27" s="542"/>
      <c r="X27" s="542"/>
      <c r="Y27" s="542"/>
      <c r="Z27" s="543"/>
      <c r="AA27" s="472"/>
      <c r="AB27" s="473"/>
      <c r="AC27" s="473"/>
      <c r="AD27" s="473"/>
      <c r="AE27" s="473"/>
      <c r="AF27" s="473"/>
      <c r="AG27" s="473"/>
      <c r="AH27" s="473"/>
      <c r="AI27" s="473"/>
      <c r="AJ27" s="473"/>
      <c r="AK27" s="473"/>
      <c r="AL27" s="474"/>
    </row>
    <row r="28" spans="1:38" ht="21" customHeight="1">
      <c r="A28" s="544"/>
      <c r="B28" s="545"/>
      <c r="C28" s="545"/>
      <c r="D28" s="545"/>
      <c r="E28" s="545"/>
      <c r="F28" s="545"/>
      <c r="G28" s="545"/>
      <c r="H28" s="545"/>
      <c r="I28" s="545"/>
      <c r="J28" s="545"/>
      <c r="K28" s="545"/>
      <c r="L28" s="545"/>
      <c r="M28" s="545"/>
      <c r="N28" s="545"/>
      <c r="O28" s="545"/>
      <c r="P28" s="545"/>
      <c r="Q28" s="545"/>
      <c r="R28" s="545"/>
      <c r="S28" s="545"/>
      <c r="T28" s="545"/>
      <c r="U28" s="545"/>
      <c r="V28" s="545"/>
      <c r="W28" s="545"/>
      <c r="X28" s="545"/>
      <c r="Y28" s="545"/>
      <c r="Z28" s="546"/>
      <c r="AA28" s="475"/>
      <c r="AB28" s="476"/>
      <c r="AC28" s="476"/>
      <c r="AD28" s="476"/>
      <c r="AE28" s="476"/>
      <c r="AF28" s="476"/>
      <c r="AG28" s="476"/>
      <c r="AH28" s="476"/>
      <c r="AI28" s="476"/>
      <c r="AJ28" s="476"/>
      <c r="AK28" s="476"/>
      <c r="AL28" s="477"/>
    </row>
    <row r="29" spans="1:38" ht="21" customHeight="1">
      <c r="A29" s="544"/>
      <c r="B29" s="545"/>
      <c r="C29" s="545"/>
      <c r="D29" s="545"/>
      <c r="E29" s="545"/>
      <c r="F29" s="545"/>
      <c r="G29" s="545"/>
      <c r="H29" s="545"/>
      <c r="I29" s="545"/>
      <c r="J29" s="545"/>
      <c r="K29" s="545"/>
      <c r="L29" s="545"/>
      <c r="M29" s="545"/>
      <c r="N29" s="545"/>
      <c r="O29" s="545"/>
      <c r="P29" s="545"/>
      <c r="Q29" s="545"/>
      <c r="R29" s="545"/>
      <c r="S29" s="545"/>
      <c r="T29" s="545"/>
      <c r="U29" s="545"/>
      <c r="V29" s="545"/>
      <c r="W29" s="545"/>
      <c r="X29" s="545"/>
      <c r="Y29" s="545"/>
      <c r="Z29" s="546"/>
      <c r="AA29" s="475"/>
      <c r="AB29" s="476"/>
      <c r="AC29" s="476"/>
      <c r="AD29" s="476"/>
      <c r="AE29" s="476"/>
      <c r="AF29" s="476"/>
      <c r="AG29" s="476"/>
      <c r="AH29" s="476"/>
      <c r="AI29" s="476"/>
      <c r="AJ29" s="476"/>
      <c r="AK29" s="476"/>
      <c r="AL29" s="477"/>
    </row>
    <row r="30" spans="1:38" ht="21" customHeight="1">
      <c r="A30" s="544"/>
      <c r="B30" s="545"/>
      <c r="C30" s="545"/>
      <c r="D30" s="545"/>
      <c r="E30" s="545"/>
      <c r="F30" s="545"/>
      <c r="G30" s="545"/>
      <c r="H30" s="545"/>
      <c r="I30" s="545"/>
      <c r="J30" s="545"/>
      <c r="K30" s="545"/>
      <c r="L30" s="545"/>
      <c r="M30" s="545"/>
      <c r="N30" s="545"/>
      <c r="O30" s="545"/>
      <c r="P30" s="545"/>
      <c r="Q30" s="545"/>
      <c r="R30" s="545"/>
      <c r="S30" s="545"/>
      <c r="T30" s="545"/>
      <c r="U30" s="545"/>
      <c r="V30" s="545"/>
      <c r="W30" s="545"/>
      <c r="X30" s="545"/>
      <c r="Y30" s="545"/>
      <c r="Z30" s="546"/>
      <c r="AA30" s="475"/>
      <c r="AB30" s="476"/>
      <c r="AC30" s="476"/>
      <c r="AD30" s="476"/>
      <c r="AE30" s="476"/>
      <c r="AF30" s="476"/>
      <c r="AG30" s="476"/>
      <c r="AH30" s="476"/>
      <c r="AI30" s="476"/>
      <c r="AJ30" s="476"/>
      <c r="AK30" s="476"/>
      <c r="AL30" s="477"/>
    </row>
    <row r="31" spans="1:38" ht="21" customHeight="1">
      <c r="A31" s="544"/>
      <c r="B31" s="545"/>
      <c r="C31" s="545"/>
      <c r="D31" s="545"/>
      <c r="E31" s="545"/>
      <c r="F31" s="545"/>
      <c r="G31" s="545"/>
      <c r="H31" s="545"/>
      <c r="I31" s="545"/>
      <c r="J31" s="545"/>
      <c r="K31" s="545"/>
      <c r="L31" s="545"/>
      <c r="M31" s="545"/>
      <c r="N31" s="545"/>
      <c r="O31" s="545"/>
      <c r="P31" s="545"/>
      <c r="Q31" s="545"/>
      <c r="R31" s="545"/>
      <c r="S31" s="545"/>
      <c r="T31" s="545"/>
      <c r="U31" s="545"/>
      <c r="V31" s="545"/>
      <c r="W31" s="545"/>
      <c r="X31" s="545"/>
      <c r="Y31" s="545"/>
      <c r="Z31" s="546"/>
      <c r="AA31" s="475"/>
      <c r="AB31" s="476"/>
      <c r="AC31" s="476"/>
      <c r="AD31" s="476"/>
      <c r="AE31" s="476"/>
      <c r="AF31" s="476"/>
      <c r="AG31" s="476"/>
      <c r="AH31" s="476"/>
      <c r="AI31" s="476"/>
      <c r="AJ31" s="476"/>
      <c r="AK31" s="476"/>
      <c r="AL31" s="477"/>
    </row>
    <row r="32" spans="1:38" ht="21" customHeight="1">
      <c r="A32" s="544"/>
      <c r="B32" s="545"/>
      <c r="C32" s="545"/>
      <c r="D32" s="545"/>
      <c r="E32" s="545"/>
      <c r="F32" s="545"/>
      <c r="G32" s="545"/>
      <c r="H32" s="545"/>
      <c r="I32" s="545"/>
      <c r="J32" s="545"/>
      <c r="K32" s="545"/>
      <c r="L32" s="545"/>
      <c r="M32" s="545"/>
      <c r="N32" s="545"/>
      <c r="O32" s="545"/>
      <c r="P32" s="545"/>
      <c r="Q32" s="545"/>
      <c r="R32" s="545"/>
      <c r="S32" s="545"/>
      <c r="T32" s="545"/>
      <c r="U32" s="545"/>
      <c r="V32" s="545"/>
      <c r="W32" s="545"/>
      <c r="X32" s="545"/>
      <c r="Y32" s="545"/>
      <c r="Z32" s="546"/>
      <c r="AA32" s="475"/>
      <c r="AB32" s="476"/>
      <c r="AC32" s="476"/>
      <c r="AD32" s="476"/>
      <c r="AE32" s="476"/>
      <c r="AF32" s="476"/>
      <c r="AG32" s="476"/>
      <c r="AH32" s="476"/>
      <c r="AI32" s="476"/>
      <c r="AJ32" s="476"/>
      <c r="AK32" s="476"/>
      <c r="AL32" s="477"/>
    </row>
    <row r="33" spans="1:38" ht="21" customHeight="1">
      <c r="A33" s="544"/>
      <c r="B33" s="545"/>
      <c r="C33" s="545"/>
      <c r="D33" s="545"/>
      <c r="E33" s="545"/>
      <c r="F33" s="545"/>
      <c r="G33" s="545"/>
      <c r="H33" s="545"/>
      <c r="I33" s="545"/>
      <c r="J33" s="545"/>
      <c r="K33" s="545"/>
      <c r="L33" s="545"/>
      <c r="M33" s="545"/>
      <c r="N33" s="545"/>
      <c r="O33" s="545"/>
      <c r="P33" s="545"/>
      <c r="Q33" s="545"/>
      <c r="R33" s="545"/>
      <c r="S33" s="545"/>
      <c r="T33" s="545"/>
      <c r="U33" s="545"/>
      <c r="V33" s="545"/>
      <c r="W33" s="545"/>
      <c r="X33" s="545"/>
      <c r="Y33" s="545"/>
      <c r="Z33" s="546"/>
      <c r="AA33" s="475"/>
      <c r="AB33" s="476"/>
      <c r="AC33" s="476"/>
      <c r="AD33" s="476"/>
      <c r="AE33" s="476"/>
      <c r="AF33" s="476"/>
      <c r="AG33" s="476"/>
      <c r="AH33" s="476"/>
      <c r="AI33" s="476"/>
      <c r="AJ33" s="476"/>
      <c r="AK33" s="476"/>
      <c r="AL33" s="477"/>
    </row>
    <row r="34" spans="1:38" ht="21" customHeight="1">
      <c r="A34" s="544"/>
      <c r="B34" s="545"/>
      <c r="C34" s="545"/>
      <c r="D34" s="545"/>
      <c r="E34" s="545"/>
      <c r="F34" s="545"/>
      <c r="G34" s="545"/>
      <c r="H34" s="545"/>
      <c r="I34" s="545"/>
      <c r="J34" s="545"/>
      <c r="K34" s="545"/>
      <c r="L34" s="545"/>
      <c r="M34" s="545"/>
      <c r="N34" s="545"/>
      <c r="O34" s="545"/>
      <c r="P34" s="545"/>
      <c r="Q34" s="545"/>
      <c r="R34" s="545"/>
      <c r="S34" s="545"/>
      <c r="T34" s="545"/>
      <c r="U34" s="545"/>
      <c r="V34" s="545"/>
      <c r="W34" s="545"/>
      <c r="X34" s="545"/>
      <c r="Y34" s="545"/>
      <c r="Z34" s="546"/>
      <c r="AA34" s="475"/>
      <c r="AB34" s="476"/>
      <c r="AC34" s="476"/>
      <c r="AD34" s="476"/>
      <c r="AE34" s="476"/>
      <c r="AF34" s="476"/>
      <c r="AG34" s="476"/>
      <c r="AH34" s="476"/>
      <c r="AI34" s="476"/>
      <c r="AJ34" s="476"/>
      <c r="AK34" s="476"/>
      <c r="AL34" s="477"/>
    </row>
    <row r="35" spans="1:38" ht="21" customHeight="1">
      <c r="A35" s="544"/>
      <c r="B35" s="545"/>
      <c r="C35" s="545"/>
      <c r="D35" s="545"/>
      <c r="E35" s="545"/>
      <c r="F35" s="545"/>
      <c r="G35" s="545"/>
      <c r="H35" s="545"/>
      <c r="I35" s="545"/>
      <c r="J35" s="545"/>
      <c r="K35" s="545"/>
      <c r="L35" s="545"/>
      <c r="M35" s="545"/>
      <c r="N35" s="545"/>
      <c r="O35" s="545"/>
      <c r="P35" s="545"/>
      <c r="Q35" s="545"/>
      <c r="R35" s="545"/>
      <c r="S35" s="545"/>
      <c r="T35" s="545"/>
      <c r="U35" s="545"/>
      <c r="V35" s="545"/>
      <c r="W35" s="545"/>
      <c r="X35" s="545"/>
      <c r="Y35" s="545"/>
      <c r="Z35" s="546"/>
      <c r="AA35" s="475"/>
      <c r="AB35" s="476"/>
      <c r="AC35" s="476"/>
      <c r="AD35" s="476"/>
      <c r="AE35" s="476"/>
      <c r="AF35" s="476"/>
      <c r="AG35" s="476"/>
      <c r="AH35" s="476"/>
      <c r="AI35" s="476"/>
      <c r="AJ35" s="476"/>
      <c r="AK35" s="476"/>
      <c r="AL35" s="477"/>
    </row>
    <row r="36" spans="1:38" ht="21" customHeight="1">
      <c r="A36" s="544"/>
      <c r="B36" s="545"/>
      <c r="C36" s="545"/>
      <c r="D36" s="545"/>
      <c r="E36" s="545"/>
      <c r="F36" s="545"/>
      <c r="G36" s="545"/>
      <c r="H36" s="545"/>
      <c r="I36" s="545"/>
      <c r="J36" s="545"/>
      <c r="K36" s="545"/>
      <c r="L36" s="545"/>
      <c r="M36" s="545"/>
      <c r="N36" s="545"/>
      <c r="O36" s="545"/>
      <c r="P36" s="545"/>
      <c r="Q36" s="545"/>
      <c r="R36" s="545"/>
      <c r="S36" s="545"/>
      <c r="T36" s="545"/>
      <c r="U36" s="545"/>
      <c r="V36" s="545"/>
      <c r="W36" s="545"/>
      <c r="X36" s="545"/>
      <c r="Y36" s="545"/>
      <c r="Z36" s="546"/>
      <c r="AA36" s="475"/>
      <c r="AB36" s="476"/>
      <c r="AC36" s="476"/>
      <c r="AD36" s="476"/>
      <c r="AE36" s="476"/>
      <c r="AF36" s="476"/>
      <c r="AG36" s="476"/>
      <c r="AH36" s="476"/>
      <c r="AI36" s="476"/>
      <c r="AJ36" s="476"/>
      <c r="AK36" s="476"/>
      <c r="AL36" s="477"/>
    </row>
    <row r="37" spans="1:38" ht="21" customHeight="1">
      <c r="A37" s="544"/>
      <c r="B37" s="545"/>
      <c r="C37" s="545"/>
      <c r="D37" s="545"/>
      <c r="E37" s="545"/>
      <c r="F37" s="545"/>
      <c r="G37" s="545"/>
      <c r="H37" s="545"/>
      <c r="I37" s="545"/>
      <c r="J37" s="545"/>
      <c r="K37" s="545"/>
      <c r="L37" s="545"/>
      <c r="M37" s="545"/>
      <c r="N37" s="545"/>
      <c r="O37" s="545"/>
      <c r="P37" s="545"/>
      <c r="Q37" s="545"/>
      <c r="R37" s="545"/>
      <c r="S37" s="545"/>
      <c r="T37" s="545"/>
      <c r="U37" s="545"/>
      <c r="V37" s="545"/>
      <c r="W37" s="545"/>
      <c r="X37" s="545"/>
      <c r="Y37" s="545"/>
      <c r="Z37" s="546"/>
      <c r="AA37" s="475"/>
      <c r="AB37" s="476"/>
      <c r="AC37" s="476"/>
      <c r="AD37" s="476"/>
      <c r="AE37" s="476"/>
      <c r="AF37" s="476"/>
      <c r="AG37" s="476"/>
      <c r="AH37" s="476"/>
      <c r="AI37" s="476"/>
      <c r="AJ37" s="476"/>
      <c r="AK37" s="476"/>
      <c r="AL37" s="477"/>
    </row>
    <row r="38" spans="1:38" ht="21" customHeight="1">
      <c r="A38" s="544"/>
      <c r="B38" s="545"/>
      <c r="C38" s="545"/>
      <c r="D38" s="545"/>
      <c r="E38" s="545"/>
      <c r="F38" s="545"/>
      <c r="G38" s="545"/>
      <c r="H38" s="545"/>
      <c r="I38" s="545"/>
      <c r="J38" s="545"/>
      <c r="K38" s="545"/>
      <c r="L38" s="545"/>
      <c r="M38" s="545"/>
      <c r="N38" s="545"/>
      <c r="O38" s="545"/>
      <c r="P38" s="545"/>
      <c r="Q38" s="545"/>
      <c r="R38" s="545"/>
      <c r="S38" s="545"/>
      <c r="T38" s="545"/>
      <c r="U38" s="545"/>
      <c r="V38" s="545"/>
      <c r="W38" s="545"/>
      <c r="X38" s="545"/>
      <c r="Y38" s="545"/>
      <c r="Z38" s="546"/>
      <c r="AA38" s="475"/>
      <c r="AB38" s="476"/>
      <c r="AC38" s="476"/>
      <c r="AD38" s="476"/>
      <c r="AE38" s="476"/>
      <c r="AF38" s="476"/>
      <c r="AG38" s="476"/>
      <c r="AH38" s="476"/>
      <c r="AI38" s="476"/>
      <c r="AJ38" s="476"/>
      <c r="AK38" s="476"/>
      <c r="AL38" s="477"/>
    </row>
    <row r="39" spans="1:38" ht="26.25" customHeight="1" thickBot="1">
      <c r="A39" s="547"/>
      <c r="B39" s="548"/>
      <c r="C39" s="548"/>
      <c r="D39" s="548"/>
      <c r="E39" s="548"/>
      <c r="F39" s="548"/>
      <c r="G39" s="548"/>
      <c r="H39" s="548"/>
      <c r="I39" s="548"/>
      <c r="J39" s="548"/>
      <c r="K39" s="548"/>
      <c r="L39" s="548"/>
      <c r="M39" s="548"/>
      <c r="N39" s="548"/>
      <c r="O39" s="548"/>
      <c r="P39" s="548"/>
      <c r="Q39" s="548"/>
      <c r="R39" s="548"/>
      <c r="S39" s="548"/>
      <c r="T39" s="548"/>
      <c r="U39" s="548"/>
      <c r="V39" s="548"/>
      <c r="W39" s="548"/>
      <c r="X39" s="548"/>
      <c r="Y39" s="548"/>
      <c r="Z39" s="549"/>
      <c r="AA39" s="478"/>
      <c r="AB39" s="479"/>
      <c r="AC39" s="479"/>
      <c r="AD39" s="479"/>
      <c r="AE39" s="479"/>
      <c r="AF39" s="479"/>
      <c r="AG39" s="479"/>
      <c r="AH39" s="479"/>
      <c r="AI39" s="479"/>
      <c r="AJ39" s="479"/>
      <c r="AK39" s="479"/>
      <c r="AL39" s="480"/>
    </row>
    <row r="40" spans="1:38" ht="12" customHeight="1">
      <c r="A40" s="3"/>
      <c r="B40" s="3"/>
      <c r="C40" s="3"/>
      <c r="D40" s="3"/>
      <c r="E40" s="3"/>
      <c r="F40" s="3"/>
      <c r="G40" s="3"/>
      <c r="H40" s="3"/>
      <c r="I40" s="3"/>
      <c r="J40" s="3"/>
      <c r="K40" s="3"/>
      <c r="L40" s="3"/>
      <c r="M40" s="3"/>
      <c r="N40" s="3"/>
      <c r="O40" s="3"/>
      <c r="P40" s="3"/>
      <c r="Q40" s="3"/>
      <c r="R40" s="3"/>
      <c r="S40" s="3"/>
      <c r="T40" s="3"/>
      <c r="U40" s="3"/>
      <c r="V40" s="3"/>
      <c r="W40" s="3"/>
      <c r="X40" s="3"/>
      <c r="Y40" s="3"/>
      <c r="Z40" s="3"/>
      <c r="AA40" s="3"/>
      <c r="AB40" s="3"/>
      <c r="AC40" s="3"/>
      <c r="AD40" s="3"/>
      <c r="AE40" s="3"/>
      <c r="AF40" s="3"/>
      <c r="AG40" s="3"/>
      <c r="AH40" s="3"/>
      <c r="AI40" s="3"/>
      <c r="AJ40" s="3"/>
      <c r="AK40" s="3"/>
      <c r="AL40" s="3"/>
    </row>
    <row r="41" spans="1:38" ht="33.75" customHeight="1">
      <c r="A41" s="53" t="s">
        <v>210</v>
      </c>
      <c r="B41" s="11"/>
      <c r="C41" s="7"/>
      <c r="D41" s="7"/>
      <c r="E41" s="7"/>
      <c r="F41" s="7"/>
      <c r="G41" s="7"/>
      <c r="H41" s="7"/>
      <c r="I41" s="7"/>
      <c r="J41" s="7"/>
      <c r="K41" s="7"/>
      <c r="L41" s="7"/>
      <c r="M41" s="7"/>
      <c r="N41" s="7"/>
      <c r="O41" s="7"/>
      <c r="P41" s="481" t="s">
        <v>289</v>
      </c>
      <c r="Q41" s="481"/>
      <c r="R41" s="481"/>
      <c r="S41" s="481"/>
      <c r="T41" s="481"/>
      <c r="U41" s="481"/>
      <c r="V41" s="481"/>
      <c r="W41" s="481"/>
      <c r="X41" s="481"/>
      <c r="Y41" s="45"/>
      <c r="Z41" s="45"/>
      <c r="AA41" s="45"/>
      <c r="AB41" s="45"/>
      <c r="AC41" s="45"/>
      <c r="AD41" s="45"/>
      <c r="AE41" s="45"/>
      <c r="AF41" s="46"/>
      <c r="AG41" s="46"/>
      <c r="AH41" s="46"/>
      <c r="AI41" s="46"/>
      <c r="AJ41" s="46"/>
      <c r="AK41" s="46"/>
      <c r="AL41" s="46"/>
    </row>
    <row r="42" spans="1:38" ht="17.25" customHeight="1">
      <c r="A42" s="24"/>
      <c r="B42" s="24"/>
      <c r="C42" s="24"/>
      <c r="D42" s="24"/>
      <c r="E42" s="24"/>
      <c r="F42" s="24"/>
      <c r="G42" s="24"/>
      <c r="H42" s="24"/>
      <c r="I42" s="24"/>
      <c r="J42" s="24"/>
      <c r="K42" s="24"/>
      <c r="L42" s="24"/>
      <c r="M42" s="24"/>
      <c r="N42" s="24"/>
      <c r="O42" s="24"/>
      <c r="P42" s="24"/>
      <c r="Q42" s="24"/>
      <c r="R42" s="24"/>
      <c r="S42" s="24"/>
      <c r="T42" s="24"/>
      <c r="U42" s="24"/>
      <c r="V42" s="24"/>
      <c r="W42" s="24"/>
      <c r="X42" s="24"/>
      <c r="Y42" s="24"/>
      <c r="Z42" s="24"/>
      <c r="AA42" s="24"/>
      <c r="AB42" s="24"/>
      <c r="AC42" s="24"/>
      <c r="AD42" s="24"/>
      <c r="AE42" s="24"/>
      <c r="AF42" s="24"/>
      <c r="AG42" s="24"/>
      <c r="AH42" s="24"/>
      <c r="AI42" s="24"/>
      <c r="AJ42" s="24"/>
      <c r="AK42" s="24"/>
      <c r="AL42" s="24"/>
    </row>
    <row r="43" spans="1:38" ht="28" customHeight="1">
      <c r="A43" s="529" t="s">
        <v>211</v>
      </c>
      <c r="B43" s="529"/>
      <c r="C43" s="529"/>
      <c r="D43" s="529"/>
      <c r="E43" s="529"/>
      <c r="F43" s="529"/>
      <c r="G43" s="529"/>
      <c r="H43" s="529"/>
      <c r="I43" s="530">
        <f>AH25</f>
        <v>0</v>
      </c>
      <c r="J43" s="530"/>
      <c r="K43" s="530"/>
      <c r="L43" s="530"/>
      <c r="M43" s="530"/>
      <c r="N43" s="530"/>
      <c r="P43" s="52"/>
      <c r="Q43" s="52"/>
      <c r="R43" s="52"/>
      <c r="S43" s="52"/>
      <c r="V43" s="19"/>
      <c r="W43" s="19"/>
      <c r="X43" s="19"/>
      <c r="Y43" s="19"/>
      <c r="Z43" s="19"/>
      <c r="AA43" s="19"/>
      <c r="AB43" s="19"/>
      <c r="AC43" s="19"/>
      <c r="AD43" s="19"/>
      <c r="AE43" s="19"/>
      <c r="AF43" s="19"/>
      <c r="AG43" s="19"/>
      <c r="AH43" s="19"/>
      <c r="AI43" s="19"/>
      <c r="AJ43" s="19"/>
      <c r="AK43" s="19"/>
      <c r="AL43" s="19"/>
    </row>
    <row r="44" spans="1:38" ht="12" customHeight="1" thickBot="1">
      <c r="A44" s="44"/>
      <c r="B44" s="44"/>
      <c r="C44" s="44"/>
      <c r="D44" s="44"/>
      <c r="E44" s="44"/>
      <c r="F44" s="44"/>
      <c r="G44" s="19"/>
      <c r="H44" s="19"/>
      <c r="I44" s="19"/>
      <c r="J44" s="19"/>
      <c r="K44" s="19"/>
      <c r="L44" s="19"/>
      <c r="M44" s="19"/>
      <c r="N44" s="19"/>
      <c r="O44" s="19"/>
      <c r="P44" s="19"/>
      <c r="Q44" s="19"/>
      <c r="R44" s="19"/>
      <c r="S44" s="19"/>
      <c r="T44" s="19"/>
      <c r="U44" s="19"/>
      <c r="V44" s="19"/>
      <c r="W44" s="19"/>
      <c r="X44" s="19"/>
      <c r="Y44" s="19"/>
      <c r="Z44" s="19"/>
      <c r="AA44" s="19"/>
      <c r="AB44" s="19"/>
      <c r="AC44" s="19"/>
      <c r="AD44" s="19"/>
      <c r="AE44" s="19"/>
      <c r="AF44" s="19"/>
      <c r="AG44" s="19"/>
      <c r="AH44" s="19"/>
      <c r="AI44" s="19"/>
      <c r="AJ44" s="19"/>
      <c r="AK44" s="19"/>
      <c r="AL44" s="19"/>
    </row>
    <row r="45" spans="1:38" ht="21" customHeight="1">
      <c r="A45" s="508" t="s">
        <v>212</v>
      </c>
      <c r="B45" s="509"/>
      <c r="C45" s="509"/>
      <c r="D45" s="509"/>
      <c r="E45" s="509"/>
      <c r="F45" s="509"/>
      <c r="G45" s="509"/>
      <c r="H45" s="510"/>
      <c r="I45" s="511">
        <f>申請書!AA36</f>
        <v>0</v>
      </c>
      <c r="J45" s="512"/>
      <c r="K45" s="512"/>
      <c r="L45" s="512"/>
      <c r="M45" s="512"/>
      <c r="N45" s="512"/>
      <c r="O45" s="513"/>
      <c r="P45" s="553" t="s">
        <v>218</v>
      </c>
      <c r="Q45" s="554"/>
      <c r="R45" s="554"/>
      <c r="S45" s="554"/>
      <c r="T45" s="554"/>
      <c r="U45" s="554"/>
      <c r="V45" s="554"/>
      <c r="W45" s="554"/>
      <c r="X45" s="554"/>
      <c r="Y45" s="554"/>
      <c r="Z45" s="555"/>
      <c r="AA45" s="511">
        <f>申請書!P37</f>
        <v>0</v>
      </c>
      <c r="AB45" s="512"/>
      <c r="AC45" s="512"/>
      <c r="AD45" s="512"/>
      <c r="AE45" s="512"/>
      <c r="AF45" s="512"/>
      <c r="AG45" s="556"/>
      <c r="AH45" s="538" t="str">
        <f>申請書!AA37</f>
        <v xml:space="preserve"> </v>
      </c>
      <c r="AI45" s="539"/>
      <c r="AJ45" s="540"/>
      <c r="AK45" s="470">
        <f>申請書!AJ37</f>
        <v>0</v>
      </c>
      <c r="AL45" s="471"/>
    </row>
    <row r="46" spans="1:38" ht="21" customHeight="1">
      <c r="A46" s="227" t="s">
        <v>179</v>
      </c>
      <c r="B46" s="228"/>
      <c r="C46" s="228"/>
      <c r="D46" s="229"/>
      <c r="E46" s="531">
        <f>申請書!E38</f>
        <v>0</v>
      </c>
      <c r="F46" s="293"/>
      <c r="G46" s="293"/>
      <c r="H46" s="293"/>
      <c r="I46" s="293"/>
      <c r="J46" s="293"/>
      <c r="K46" s="532"/>
      <c r="L46" s="228" t="s">
        <v>180</v>
      </c>
      <c r="M46" s="228"/>
      <c r="N46" s="228"/>
      <c r="O46" s="229"/>
      <c r="P46" s="528" t="str">
        <f>申請書!P38</f>
        <v>（選択）</v>
      </c>
      <c r="Q46" s="528"/>
      <c r="R46" s="528"/>
      <c r="S46" s="528"/>
      <c r="T46" s="528"/>
      <c r="U46" s="528"/>
      <c r="V46" s="528"/>
      <c r="W46" s="528"/>
      <c r="X46" s="243" t="s">
        <v>228</v>
      </c>
      <c r="Y46" s="244"/>
      <c r="Z46" s="536"/>
      <c r="AA46" s="230">
        <f>申請書!AA38</f>
        <v>0</v>
      </c>
      <c r="AB46" s="231"/>
      <c r="AC46" s="231"/>
      <c r="AD46" s="231"/>
      <c r="AE46" s="231"/>
      <c r="AF46" s="231"/>
      <c r="AG46" s="231"/>
      <c r="AH46" s="231"/>
      <c r="AI46" s="231"/>
      <c r="AJ46" s="231"/>
      <c r="AK46" s="231"/>
      <c r="AL46" s="537"/>
    </row>
    <row r="47" spans="1:38" ht="21" customHeight="1">
      <c r="A47" s="273" t="s">
        <v>181</v>
      </c>
      <c r="B47" s="274"/>
      <c r="C47" s="274"/>
      <c r="D47" s="274"/>
      <c r="E47" s="274"/>
      <c r="F47" s="274"/>
      <c r="G47" s="274"/>
      <c r="H47" s="274"/>
      <c r="I47" s="274"/>
      <c r="J47" s="274"/>
      <c r="K47" s="274"/>
      <c r="L47" s="274"/>
      <c r="M47" s="274"/>
      <c r="N47" s="274"/>
      <c r="O47" s="274"/>
      <c r="P47" s="274"/>
      <c r="Q47" s="274"/>
      <c r="R47" s="274"/>
      <c r="S47" s="274"/>
      <c r="T47" s="274"/>
      <c r="U47" s="274"/>
      <c r="V47" s="274"/>
      <c r="W47" s="274"/>
      <c r="X47" s="274"/>
      <c r="Y47" s="274"/>
      <c r="Z47" s="274"/>
      <c r="AA47" s="274"/>
      <c r="AB47" s="274"/>
      <c r="AC47" s="274"/>
      <c r="AD47" s="274"/>
      <c r="AE47" s="274"/>
      <c r="AF47" s="274"/>
      <c r="AG47" s="274"/>
      <c r="AH47" s="274"/>
      <c r="AI47" s="274"/>
      <c r="AJ47" s="274"/>
      <c r="AK47" s="274"/>
      <c r="AL47" s="275"/>
    </row>
    <row r="48" spans="1:38" ht="21" customHeight="1">
      <c r="A48" s="408">
        <f>申請書!A40</f>
        <v>0</v>
      </c>
      <c r="B48" s="409"/>
      <c r="C48" s="409"/>
      <c r="D48" s="482"/>
      <c r="E48" s="486" t="s">
        <v>182</v>
      </c>
      <c r="F48" s="486"/>
      <c r="G48" s="486"/>
      <c r="H48" s="487"/>
      <c r="I48" s="491">
        <f>申請書!I40</f>
        <v>0</v>
      </c>
      <c r="J48" s="492"/>
      <c r="K48" s="492"/>
      <c r="L48" s="492"/>
      <c r="M48" s="492"/>
      <c r="N48" s="492"/>
      <c r="O48" s="492"/>
      <c r="P48" s="492"/>
      <c r="Q48" s="492"/>
      <c r="R48" s="492"/>
      <c r="S48" s="492"/>
      <c r="T48" s="492"/>
      <c r="U48" s="492"/>
      <c r="V48" s="492"/>
      <c r="W48" s="492"/>
      <c r="X48" s="492"/>
      <c r="Y48" s="492"/>
      <c r="Z48" s="492"/>
      <c r="AA48" s="492"/>
      <c r="AB48" s="492"/>
      <c r="AC48" s="492"/>
      <c r="AD48" s="492"/>
      <c r="AE48" s="492"/>
      <c r="AF48" s="492"/>
      <c r="AG48" s="492"/>
      <c r="AH48" s="492"/>
      <c r="AI48" s="492"/>
      <c r="AJ48" s="492"/>
      <c r="AK48" s="492"/>
      <c r="AL48" s="493"/>
    </row>
    <row r="49" spans="1:38" ht="21" customHeight="1" thickBot="1">
      <c r="A49" s="483"/>
      <c r="B49" s="484"/>
      <c r="C49" s="484"/>
      <c r="D49" s="485"/>
      <c r="E49" s="494" t="s">
        <v>183</v>
      </c>
      <c r="F49" s="494"/>
      <c r="G49" s="494"/>
      <c r="H49" s="495"/>
      <c r="I49" s="496">
        <f>申請書!I41</f>
        <v>0</v>
      </c>
      <c r="J49" s="497"/>
      <c r="K49" s="497"/>
      <c r="L49" s="497"/>
      <c r="M49" s="497"/>
      <c r="N49" s="497"/>
      <c r="O49" s="497"/>
      <c r="P49" s="497"/>
      <c r="Q49" s="497"/>
      <c r="R49" s="497"/>
      <c r="S49" s="497"/>
      <c r="T49" s="497"/>
      <c r="U49" s="497"/>
      <c r="V49" s="497"/>
      <c r="W49" s="497"/>
      <c r="X49" s="497"/>
      <c r="Y49" s="497"/>
      <c r="Z49" s="497"/>
      <c r="AA49" s="497"/>
      <c r="AB49" s="497"/>
      <c r="AC49" s="497"/>
      <c r="AD49" s="497"/>
      <c r="AE49" s="497"/>
      <c r="AF49" s="497"/>
      <c r="AG49" s="497"/>
      <c r="AH49" s="497"/>
      <c r="AI49" s="497"/>
      <c r="AJ49" s="497"/>
      <c r="AK49" s="497"/>
      <c r="AL49" s="498"/>
    </row>
    <row r="50" spans="1:38" ht="12" customHeight="1">
      <c r="A50" s="3"/>
      <c r="B50" s="3"/>
      <c r="C50" s="3"/>
      <c r="D50" s="3"/>
      <c r="E50" s="3"/>
      <c r="F50" s="3"/>
      <c r="G50" s="3"/>
      <c r="H50" s="3"/>
      <c r="I50" s="3"/>
      <c r="J50" s="3"/>
      <c r="K50" s="3"/>
      <c r="L50" s="3"/>
      <c r="M50" s="3"/>
      <c r="N50" s="3"/>
      <c r="O50" s="3"/>
      <c r="P50" s="3"/>
      <c r="Q50" s="3"/>
      <c r="R50" s="3"/>
      <c r="S50" s="3"/>
      <c r="T50" s="3"/>
      <c r="U50" s="3"/>
      <c r="V50" s="3"/>
      <c r="W50" s="3"/>
      <c r="X50" s="3"/>
      <c r="Y50" s="3"/>
      <c r="Z50" s="3"/>
      <c r="AA50" s="3"/>
      <c r="AB50" s="3"/>
      <c r="AC50" s="3"/>
      <c r="AD50" s="3"/>
      <c r="AE50" s="3"/>
      <c r="AF50" s="3"/>
      <c r="AG50" s="3"/>
      <c r="AH50" s="3"/>
      <c r="AI50" s="3"/>
      <c r="AJ50" s="3"/>
      <c r="AK50" s="3"/>
      <c r="AL50" s="3"/>
    </row>
    <row r="51" spans="1:38" ht="18" customHeight="1" thickBot="1">
      <c r="A51" s="53" t="s">
        <v>213</v>
      </c>
      <c r="B51" s="11"/>
      <c r="C51" s="7"/>
      <c r="D51" s="7"/>
      <c r="E51" s="7"/>
      <c r="F51" s="7"/>
      <c r="G51" s="7"/>
      <c r="H51" s="7"/>
      <c r="I51" s="7"/>
      <c r="J51" s="7"/>
      <c r="K51" s="7"/>
      <c r="L51" s="7"/>
      <c r="M51" s="7"/>
      <c r="N51" s="7"/>
      <c r="O51" s="7"/>
      <c r="P51" s="7"/>
      <c r="Q51" s="7"/>
      <c r="R51" s="7"/>
      <c r="S51" s="7"/>
      <c r="T51" s="5"/>
      <c r="U51" s="5"/>
      <c r="V51" s="5"/>
      <c r="W51" s="5"/>
      <c r="X51" s="5"/>
      <c r="Y51" s="5"/>
      <c r="Z51" s="5"/>
      <c r="AA51" s="5"/>
      <c r="AB51" s="5"/>
      <c r="AC51" s="5"/>
      <c r="AD51" s="23"/>
      <c r="AE51" s="23"/>
      <c r="AF51" s="23"/>
      <c r="AG51" s="23"/>
      <c r="AH51" s="23"/>
      <c r="AI51" s="23"/>
      <c r="AJ51" s="23"/>
      <c r="AK51" s="23"/>
      <c r="AL51" s="5"/>
    </row>
    <row r="52" spans="1:38" ht="33.75" customHeight="1" thickBot="1">
      <c r="A52" s="3"/>
      <c r="B52" s="7"/>
      <c r="D52" s="3"/>
      <c r="E52" s="3"/>
      <c r="F52" s="3"/>
      <c r="G52" s="3"/>
      <c r="H52" s="3"/>
      <c r="I52" s="3"/>
      <c r="J52" s="3"/>
      <c r="K52" s="3"/>
      <c r="L52" s="47"/>
      <c r="M52" s="47"/>
      <c r="N52" s="47"/>
      <c r="O52" s="47"/>
      <c r="P52" s="514" t="s">
        <v>327</v>
      </c>
      <c r="Q52" s="514"/>
      <c r="R52" s="514"/>
      <c r="S52" s="514"/>
      <c r="T52" s="514"/>
      <c r="U52" s="514"/>
      <c r="V52" s="514"/>
      <c r="W52" s="514"/>
      <c r="X52" s="514"/>
      <c r="Y52" s="515"/>
      <c r="Z52" s="516"/>
      <c r="AA52" s="516"/>
      <c r="AB52" s="516"/>
      <c r="AC52" s="516"/>
      <c r="AD52" s="516"/>
      <c r="AE52" s="516"/>
      <c r="AF52" s="516"/>
      <c r="AG52" s="516"/>
      <c r="AH52" s="516"/>
      <c r="AI52" s="516"/>
      <c r="AJ52" s="516"/>
      <c r="AK52" s="516"/>
      <c r="AL52" s="517"/>
    </row>
    <row r="53" spans="1:38" ht="19" customHeight="1">
      <c r="A53" s="3"/>
      <c r="B53" s="7"/>
      <c r="D53" s="3"/>
      <c r="E53" s="3"/>
      <c r="F53" s="3"/>
      <c r="G53" s="3"/>
      <c r="H53" s="3"/>
      <c r="I53" s="3"/>
      <c r="J53" s="3"/>
      <c r="K53" s="3"/>
      <c r="M53" s="25"/>
      <c r="N53" s="25"/>
      <c r="O53" s="25"/>
      <c r="P53" s="25"/>
      <c r="Q53" s="25"/>
      <c r="R53" s="25"/>
      <c r="S53" s="25"/>
      <c r="T53" s="25"/>
      <c r="U53" s="25"/>
      <c r="V53" s="25"/>
      <c r="W53" s="25"/>
      <c r="X53" s="25"/>
      <c r="Y53" s="25"/>
      <c r="Z53" s="25"/>
      <c r="AA53" s="25"/>
      <c r="AB53" s="25"/>
      <c r="AC53" s="25"/>
      <c r="AD53" s="25"/>
      <c r="AE53" s="25"/>
      <c r="AF53" s="11"/>
      <c r="AG53" s="11"/>
      <c r="AH53" s="11"/>
      <c r="AI53" s="11"/>
      <c r="AJ53" s="11"/>
      <c r="AK53" s="11"/>
      <c r="AL53" s="11"/>
    </row>
    <row r="54" spans="1:38" ht="13.75" customHeight="1"/>
  </sheetData>
  <sheetProtection algorithmName="SHA-512" hashValue="6A7MoJsGQYb3q4QNoWj8uyZ+fXdyIvriyRToAwFn7spFQ/j7bt8N/f3MHJbOxRklG8XX2ZLbsXRTd9Sf8TVScA==" saltValue="dL3Ui/yaojbC7/s/OpWVMA==" spinCount="100000" sheet="1" objects="1" selectLockedCells="1"/>
  <mergeCells count="112">
    <mergeCell ref="A22:B22"/>
    <mergeCell ref="A23:B23"/>
    <mergeCell ref="A24:B24"/>
    <mergeCell ref="U20:V20"/>
    <mergeCell ref="X20:Y20"/>
    <mergeCell ref="X24:Y24"/>
    <mergeCell ref="U24:V24"/>
    <mergeCell ref="C23:H23"/>
    <mergeCell ref="C20:H20"/>
    <mergeCell ref="C21:H21"/>
    <mergeCell ref="U21:V21"/>
    <mergeCell ref="U22:V22"/>
    <mergeCell ref="U23:V23"/>
    <mergeCell ref="X21:Y21"/>
    <mergeCell ref="X22:Y22"/>
    <mergeCell ref="X23:Y23"/>
    <mergeCell ref="A17:B18"/>
    <mergeCell ref="A19:B19"/>
    <mergeCell ref="Z2:AB2"/>
    <mergeCell ref="AC2:AE2"/>
    <mergeCell ref="AG2:AH2"/>
    <mergeCell ref="AJ2:AK2"/>
    <mergeCell ref="Z5:AB5"/>
    <mergeCell ref="AC5:AL5"/>
    <mergeCell ref="Z6:AB6"/>
    <mergeCell ref="AC6:AL6"/>
    <mergeCell ref="A8:AL8"/>
    <mergeCell ref="U17:W18"/>
    <mergeCell ref="X17:Z18"/>
    <mergeCell ref="A13:H14"/>
    <mergeCell ref="A15:H16"/>
    <mergeCell ref="I13:AG14"/>
    <mergeCell ref="I15:AL16"/>
    <mergeCell ref="AH13:AL13"/>
    <mergeCell ref="AH14:AK14"/>
    <mergeCell ref="R17:T18"/>
    <mergeCell ref="C17:H18"/>
    <mergeCell ref="I17:Q18"/>
    <mergeCell ref="AE17:AG17"/>
    <mergeCell ref="AH17:AL17"/>
    <mergeCell ref="AA12:AD12"/>
    <mergeCell ref="AE12:AL12"/>
    <mergeCell ref="P45:Z45"/>
    <mergeCell ref="AA45:AG45"/>
    <mergeCell ref="AH20:AK20"/>
    <mergeCell ref="AH18:AL18"/>
    <mergeCell ref="AH22:AK22"/>
    <mergeCell ref="AH23:AK23"/>
    <mergeCell ref="AC19:AD19"/>
    <mergeCell ref="U19:V19"/>
    <mergeCell ref="X19:Y19"/>
    <mergeCell ref="AH19:AK19"/>
    <mergeCell ref="AE18:AG18"/>
    <mergeCell ref="AA17:AD18"/>
    <mergeCell ref="AA20:AB20"/>
    <mergeCell ref="AC20:AD20"/>
    <mergeCell ref="R20:S20"/>
    <mergeCell ref="AE20:AF20"/>
    <mergeCell ref="AA19:AB19"/>
    <mergeCell ref="AE19:AF19"/>
    <mergeCell ref="R21:S21"/>
    <mergeCell ref="R22:S22"/>
    <mergeCell ref="R19:S19"/>
    <mergeCell ref="AC22:AD22"/>
    <mergeCell ref="C19:H19"/>
    <mergeCell ref="P52:X52"/>
    <mergeCell ref="Y52:AL52"/>
    <mergeCell ref="AA26:AL26"/>
    <mergeCell ref="AA24:AB24"/>
    <mergeCell ref="AC24:AD24"/>
    <mergeCell ref="AE24:AF24"/>
    <mergeCell ref="AH24:AK24"/>
    <mergeCell ref="AA25:AG25"/>
    <mergeCell ref="AH25:AK25"/>
    <mergeCell ref="R24:S24"/>
    <mergeCell ref="A26:Z26"/>
    <mergeCell ref="P46:W46"/>
    <mergeCell ref="A43:H43"/>
    <mergeCell ref="I43:N43"/>
    <mergeCell ref="A46:D46"/>
    <mergeCell ref="E46:K46"/>
    <mergeCell ref="C24:H24"/>
    <mergeCell ref="X46:Z46"/>
    <mergeCell ref="AA46:AL46"/>
    <mergeCell ref="AH45:AJ45"/>
    <mergeCell ref="A27:Z39"/>
    <mergeCell ref="A20:B20"/>
    <mergeCell ref="A21:B21"/>
    <mergeCell ref="AK45:AL45"/>
    <mergeCell ref="AA27:AL39"/>
    <mergeCell ref="P41:X41"/>
    <mergeCell ref="A47:AL47"/>
    <mergeCell ref="A48:D49"/>
    <mergeCell ref="E48:H48"/>
    <mergeCell ref="AE23:AF23"/>
    <mergeCell ref="AH21:AK21"/>
    <mergeCell ref="I48:AL48"/>
    <mergeCell ref="E49:H49"/>
    <mergeCell ref="I49:AL49"/>
    <mergeCell ref="AA23:AB23"/>
    <mergeCell ref="R23:S23"/>
    <mergeCell ref="A25:Z25"/>
    <mergeCell ref="C22:H22"/>
    <mergeCell ref="AC21:AD21"/>
    <mergeCell ref="AC23:AD23"/>
    <mergeCell ref="AA21:AB21"/>
    <mergeCell ref="AA22:AB22"/>
    <mergeCell ref="L46:O46"/>
    <mergeCell ref="A45:H45"/>
    <mergeCell ref="I45:O45"/>
    <mergeCell ref="AE21:AF21"/>
    <mergeCell ref="AE22:AF22"/>
  </mergeCells>
  <phoneticPr fontId="2"/>
  <conditionalFormatting sqref="A27:Z39">
    <cfRule type="notContainsBlanks" dxfId="207" priority="48" stopIfTrue="1">
      <formula>LEN(TRIM(A27))&gt;0</formula>
    </cfRule>
    <cfRule type="expression" dxfId="206" priority="55">
      <formula>OR($C$19=" その他", $C$20=" その他", $C$21=" その他", $C$22=" その他", $C$23=" その他", $C$24=" その他")</formula>
    </cfRule>
  </conditionalFormatting>
  <conditionalFormatting sqref="I19">
    <cfRule type="expression" dxfId="205" priority="132" stopIfTrue="1">
      <formula>$C$19=" （選択）"</formula>
    </cfRule>
  </conditionalFormatting>
  <conditionalFormatting sqref="I19:I21">
    <cfRule type="containsBlanks" dxfId="204" priority="192">
      <formula>LEN(TRIM(I19))=0</formula>
    </cfRule>
  </conditionalFormatting>
  <conditionalFormatting sqref="I20">
    <cfRule type="expression" dxfId="203" priority="168" stopIfTrue="1">
      <formula>$C$20=" （選択）"</formula>
    </cfRule>
  </conditionalFormatting>
  <conditionalFormatting sqref="I21">
    <cfRule type="expression" dxfId="202" priority="103" stopIfTrue="1">
      <formula>$C$21=" （選択）"</formula>
    </cfRule>
  </conditionalFormatting>
  <conditionalFormatting sqref="I22">
    <cfRule type="expression" dxfId="201" priority="101" stopIfTrue="1">
      <formula>$C$22=" （選択）"</formula>
    </cfRule>
    <cfRule type="containsBlanks" dxfId="200" priority="102">
      <formula>LEN(TRIM(I22))=0</formula>
    </cfRule>
  </conditionalFormatting>
  <conditionalFormatting sqref="I23">
    <cfRule type="expression" dxfId="199" priority="99" stopIfTrue="1">
      <formula>$C$23=" （選択）"</formula>
    </cfRule>
    <cfRule type="containsBlanks" dxfId="198" priority="100">
      <formula>LEN(TRIM(I23))=0</formula>
    </cfRule>
  </conditionalFormatting>
  <conditionalFormatting sqref="I24">
    <cfRule type="expression" dxfId="197" priority="164" stopIfTrue="1">
      <formula>$C$24=" （選択）"</formula>
    </cfRule>
    <cfRule type="containsBlanks" dxfId="196" priority="220">
      <formula>LEN(TRIM(I24))=0</formula>
    </cfRule>
  </conditionalFormatting>
  <conditionalFormatting sqref="I45:O45">
    <cfRule type="expression" dxfId="195" priority="134">
      <formula>OR($AE$12="２．同位体環境学（部門）",  $AE$12="1．同位体環境学（特設C）", $AE$12="４．同位体環境学（特設D）")</formula>
    </cfRule>
    <cfRule type="containsBlanks" dxfId="194" priority="136">
      <formula>LEN(TRIM(I45))=0</formula>
    </cfRule>
  </conditionalFormatting>
  <conditionalFormatting sqref="I13:AG14">
    <cfRule type="containsBlanks" dxfId="193" priority="38">
      <formula>LEN(TRIM(I13))=0</formula>
    </cfRule>
  </conditionalFormatting>
  <conditionalFormatting sqref="I15:AL16">
    <cfRule type="containsBlanks" dxfId="192" priority="37">
      <formula>LEN(TRIM(I15))=0</formula>
    </cfRule>
  </conditionalFormatting>
  <conditionalFormatting sqref="I48:AL48">
    <cfRule type="notContainsBlanks" dxfId="191" priority="157">
      <formula>LEN(TRIM(I48))&gt;0</formula>
    </cfRule>
    <cfRule type="expression" dxfId="190" priority="158">
      <formula>$A$48="科学研究費"</formula>
    </cfRule>
  </conditionalFormatting>
  <conditionalFormatting sqref="I49:AL49">
    <cfRule type="notContainsBlanks" dxfId="189" priority="155">
      <formula>LEN(TRIM(I49))&gt;0</formula>
    </cfRule>
    <cfRule type="expression" dxfId="188" priority="156">
      <formula>OR($A$48="科学研究費", $A$48="受託研究費", $A$48="寄附金")</formula>
    </cfRule>
  </conditionalFormatting>
  <conditionalFormatting sqref="K19">
    <cfRule type="expression" dxfId="187" priority="131" stopIfTrue="1">
      <formula>$C$19=" （選択）"</formula>
    </cfRule>
  </conditionalFormatting>
  <conditionalFormatting sqref="K19:K20">
    <cfRule type="containsBlanks" dxfId="186" priority="200">
      <formula>LEN(TRIM(K19))=0</formula>
    </cfRule>
  </conditionalFormatting>
  <conditionalFormatting sqref="K20">
    <cfRule type="expression" dxfId="185" priority="167" stopIfTrue="1">
      <formula>$C$20=" （選択）"</formula>
    </cfRule>
  </conditionalFormatting>
  <conditionalFormatting sqref="K21">
    <cfRule type="expression" dxfId="184" priority="97" stopIfTrue="1">
      <formula>$C$21=" （選択）"</formula>
    </cfRule>
    <cfRule type="containsBlanks" dxfId="183" priority="98">
      <formula>LEN(TRIM(K21))=0</formula>
    </cfRule>
  </conditionalFormatting>
  <conditionalFormatting sqref="K22">
    <cfRule type="expression" dxfId="182" priority="95" stopIfTrue="1">
      <formula>$C$22=" （選択）"</formula>
    </cfRule>
    <cfRule type="containsBlanks" dxfId="181" priority="96">
      <formula>LEN(TRIM(K22))=0</formula>
    </cfRule>
  </conditionalFormatting>
  <conditionalFormatting sqref="K23">
    <cfRule type="expression" dxfId="180" priority="93" stopIfTrue="1">
      <formula>$C$23=" （選択）"</formula>
    </cfRule>
    <cfRule type="containsBlanks" dxfId="179" priority="94">
      <formula>LEN(TRIM(K23))=0</formula>
    </cfRule>
  </conditionalFormatting>
  <conditionalFormatting sqref="K24">
    <cfRule type="expression" dxfId="178" priority="163" stopIfTrue="1">
      <formula>$C$24=" （選択）"</formula>
    </cfRule>
    <cfRule type="containsBlanks" dxfId="177" priority="219">
      <formula>LEN(TRIM(K24))=0</formula>
    </cfRule>
  </conditionalFormatting>
  <conditionalFormatting sqref="N19">
    <cfRule type="expression" dxfId="176" priority="130" stopIfTrue="1">
      <formula>$C$19=" （選択）"</formula>
    </cfRule>
  </conditionalFormatting>
  <conditionalFormatting sqref="N19:N20">
    <cfRule type="containsBlanks" dxfId="175" priority="191">
      <formula>LEN(TRIM(N19))=0</formula>
    </cfRule>
  </conditionalFormatting>
  <conditionalFormatting sqref="N20">
    <cfRule type="expression" dxfId="174" priority="166" stopIfTrue="1">
      <formula>$C$20=" （選択）"</formula>
    </cfRule>
  </conditionalFormatting>
  <conditionalFormatting sqref="N21">
    <cfRule type="expression" dxfId="173" priority="91" stopIfTrue="1">
      <formula>$C$21=" （選択）"</formula>
    </cfRule>
    <cfRule type="containsBlanks" dxfId="172" priority="92">
      <formula>LEN(TRIM(N21))=0</formula>
    </cfRule>
  </conditionalFormatting>
  <conditionalFormatting sqref="N22">
    <cfRule type="expression" dxfId="171" priority="89" stopIfTrue="1">
      <formula>$C$22=" （選択）"</formula>
    </cfRule>
    <cfRule type="containsBlanks" dxfId="170" priority="90">
      <formula>LEN(TRIM(N22))=0</formula>
    </cfRule>
  </conditionalFormatting>
  <conditionalFormatting sqref="N23">
    <cfRule type="expression" dxfId="169" priority="87" stopIfTrue="1">
      <formula>$C$23=" （選択）"</formula>
    </cfRule>
    <cfRule type="containsBlanks" dxfId="168" priority="88">
      <formula>LEN(TRIM(N23))=0</formula>
    </cfRule>
  </conditionalFormatting>
  <conditionalFormatting sqref="N24">
    <cfRule type="expression" dxfId="167" priority="162" stopIfTrue="1">
      <formula>$C$24=" （選択）"</formula>
    </cfRule>
    <cfRule type="containsBlanks" dxfId="166" priority="218">
      <formula>LEN(TRIM(N24))=0</formula>
    </cfRule>
  </conditionalFormatting>
  <conditionalFormatting sqref="P19">
    <cfRule type="expression" dxfId="165" priority="129" stopIfTrue="1">
      <formula>$C$19=" （選択）"</formula>
    </cfRule>
  </conditionalFormatting>
  <conditionalFormatting sqref="P19:P20">
    <cfRule type="containsBlanks" dxfId="164" priority="190">
      <formula>LEN(TRIM(P19))=0</formula>
    </cfRule>
  </conditionalFormatting>
  <conditionalFormatting sqref="P20">
    <cfRule type="expression" dxfId="163" priority="165" stopIfTrue="1">
      <formula>$C$20=" （選択）"</formula>
    </cfRule>
  </conditionalFormatting>
  <conditionalFormatting sqref="P21">
    <cfRule type="expression" dxfId="162" priority="85" stopIfTrue="1">
      <formula>$C$21=" （選択）"</formula>
    </cfRule>
    <cfRule type="containsBlanks" dxfId="161" priority="86">
      <formula>LEN(TRIM(P21))=0</formula>
    </cfRule>
  </conditionalFormatting>
  <conditionalFormatting sqref="P22">
    <cfRule type="expression" dxfId="160" priority="83" stopIfTrue="1">
      <formula>$C$22=" （選択）"</formula>
    </cfRule>
    <cfRule type="containsBlanks" dxfId="159" priority="84">
      <formula>LEN(TRIM(P22))=0</formula>
    </cfRule>
  </conditionalFormatting>
  <conditionalFormatting sqref="P23">
    <cfRule type="expression" dxfId="158" priority="81" stopIfTrue="1">
      <formula>$C$23=" （選択）"</formula>
    </cfRule>
    <cfRule type="containsBlanks" dxfId="157" priority="82">
      <formula>LEN(TRIM(P23))=0</formula>
    </cfRule>
  </conditionalFormatting>
  <conditionalFormatting sqref="P24">
    <cfRule type="expression" dxfId="156" priority="161" stopIfTrue="1">
      <formula>$C$24=" （選択）"</formula>
    </cfRule>
    <cfRule type="containsBlanks" dxfId="155" priority="217">
      <formula>LEN(TRIM(P24))=0</formula>
    </cfRule>
  </conditionalFormatting>
  <conditionalFormatting sqref="R19">
    <cfRule type="expression" dxfId="154" priority="128" stopIfTrue="1">
      <formula>OR($C$19=" （選択）", $C$19=" クリーンルーム", $C$19=" ウルトラミクロ天秤",  $C$19=" 有機物OH_定温乾燥", $C$19=" 有機物OH_凍結乾燥",$C$19=" その他")</formula>
    </cfRule>
  </conditionalFormatting>
  <conditionalFormatting sqref="R19:R20">
    <cfRule type="containsBlanks" dxfId="153" priority="152">
      <formula>LEN(TRIM(R19))=0</formula>
    </cfRule>
  </conditionalFormatting>
  <conditionalFormatting sqref="R20">
    <cfRule type="expression" dxfId="152" priority="123" stopIfTrue="1">
      <formula>OR($C$20=" （選択）", $C$20=" クリーンルーム", $C$20=" ウルトラミクロ天秤",  $C$20=" 有機物OH_定温乾燥", $C$20=" 有機物OH_凍結乾燥",$C$20=" その他")</formula>
    </cfRule>
  </conditionalFormatting>
  <conditionalFormatting sqref="R24">
    <cfRule type="expression" dxfId="151" priority="56" stopIfTrue="1">
      <formula>OR($C$24=" （選択）", $C$24=" クリーンルーム", $C$24=" ウルトラミクロ天秤",  $C$24=" 有機物OH_定温乾燥", $C$24=" 有機物OH_凍結乾燥",$C$24=" その他")</formula>
    </cfRule>
    <cfRule type="containsBlanks" dxfId="150" priority="148">
      <formula>LEN(TRIM(R24))=0</formula>
    </cfRule>
  </conditionalFormatting>
  <conditionalFormatting sqref="R21:S21">
    <cfRule type="expression" dxfId="149" priority="79" stopIfTrue="1">
      <formula>OR($C$21=" （選択）", $C$21=" クリーンルーム", $C$21=" ウルトラミクロ天秤",  $C$21=" 有機物OH_定温乾燥", $C$21=" 有機物OH_凍結乾燥",$C$21=" その他")</formula>
    </cfRule>
    <cfRule type="containsBlanks" dxfId="148" priority="80">
      <formula>LEN(TRIM(R21))=0</formula>
    </cfRule>
  </conditionalFormatting>
  <conditionalFormatting sqref="R22:S22">
    <cfRule type="expression" dxfId="147" priority="77" stopIfTrue="1">
      <formula>OR($C$22=" （選択）", $C$22=" クリーンルーム", $C$22=" ウルトラミクロ天秤",  $C$22=" 有機物OH_定温乾燥", $C$22=" 有機物OH_凍結乾燥",$C$22=" その他")</formula>
    </cfRule>
    <cfRule type="containsBlanks" dxfId="146" priority="78">
      <formula>LEN(TRIM(R22))=0</formula>
    </cfRule>
  </conditionalFormatting>
  <conditionalFormatting sqref="R23:S23">
    <cfRule type="expression" dxfId="145" priority="75" stopIfTrue="1">
      <formula>OR($C$23=" （選択）", $C$23=" クリーンルーム", $C$23=" ウルトラミクロ天秤",  $C$23=" 有機物OH_定温乾燥", $C$23=" 有機物OH_凍結乾燥",$C$23=" その他")</formula>
    </cfRule>
    <cfRule type="containsBlanks" dxfId="144" priority="76">
      <formula>LEN(TRIM(R23))=0</formula>
    </cfRule>
  </conditionalFormatting>
  <conditionalFormatting sqref="U19:V19">
    <cfRule type="expression" dxfId="143" priority="35" stopIfTrue="1">
      <formula>$C$19=" （選択）"</formula>
    </cfRule>
    <cfRule type="containsBlanks" dxfId="142" priority="36">
      <formula>LEN(TRIM(U19))=0</formula>
    </cfRule>
  </conditionalFormatting>
  <conditionalFormatting sqref="U20:V20">
    <cfRule type="expression" dxfId="141" priority="29" stopIfTrue="1">
      <formula>$C$20=" （選択）"</formula>
    </cfRule>
    <cfRule type="containsBlanks" dxfId="140" priority="30">
      <formula>LEN(TRIM(U20))=0</formula>
    </cfRule>
  </conditionalFormatting>
  <conditionalFormatting sqref="U21:V21">
    <cfRule type="expression" dxfId="139" priority="23" stopIfTrue="1">
      <formula>$C$21=" （選択）"</formula>
    </cfRule>
    <cfRule type="containsBlanks" dxfId="138" priority="24">
      <formula>LEN(TRIM(U21))=0</formula>
    </cfRule>
  </conditionalFormatting>
  <conditionalFormatting sqref="U22:V22">
    <cfRule type="expression" dxfId="137" priority="17" stopIfTrue="1">
      <formula>$C$22=" （選択）"</formula>
    </cfRule>
    <cfRule type="containsBlanks" dxfId="136" priority="18">
      <formula>LEN(TRIM(U22))=0</formula>
    </cfRule>
  </conditionalFormatting>
  <conditionalFormatting sqref="U23:V23">
    <cfRule type="expression" dxfId="135" priority="11" stopIfTrue="1">
      <formula>$C$23=" （選択）"</formula>
    </cfRule>
    <cfRule type="containsBlanks" dxfId="134" priority="12">
      <formula>LEN(TRIM(U23))=0</formula>
    </cfRule>
  </conditionalFormatting>
  <conditionalFormatting sqref="U24:V24">
    <cfRule type="expression" dxfId="133" priority="5" stopIfTrue="1">
      <formula>$C$24=" （選択）"</formula>
    </cfRule>
    <cfRule type="containsBlanks" dxfId="132" priority="6">
      <formula>LEN(TRIM(U24))=0</formula>
    </cfRule>
  </conditionalFormatting>
  <conditionalFormatting sqref="X19:Y19">
    <cfRule type="expression" dxfId="131" priority="33" stopIfTrue="1">
      <formula>$C$19=" （選択）"</formula>
    </cfRule>
    <cfRule type="containsBlanks" dxfId="130" priority="34">
      <formula>LEN(TRIM(X19))=0</formula>
    </cfRule>
  </conditionalFormatting>
  <conditionalFormatting sqref="X20:Y20">
    <cfRule type="expression" dxfId="129" priority="27" stopIfTrue="1">
      <formula>$C$20=" （選択）"</formula>
    </cfRule>
    <cfRule type="containsBlanks" dxfId="128" priority="28">
      <formula>LEN(TRIM(X20))=0</formula>
    </cfRule>
  </conditionalFormatting>
  <conditionalFormatting sqref="X21:Y21">
    <cfRule type="expression" dxfId="127" priority="21" stopIfTrue="1">
      <formula>$C$21=" （選択）"</formula>
    </cfRule>
    <cfRule type="containsBlanks" dxfId="126" priority="22">
      <formula>LEN(TRIM(X21))=0</formula>
    </cfRule>
  </conditionalFormatting>
  <conditionalFormatting sqref="X22:Y22">
    <cfRule type="expression" dxfId="125" priority="15" stopIfTrue="1">
      <formula>$C$22=" （選択）"</formula>
    </cfRule>
    <cfRule type="containsBlanks" dxfId="124" priority="16">
      <formula>LEN(TRIM(X22))=0</formula>
    </cfRule>
  </conditionalFormatting>
  <conditionalFormatting sqref="X23:Y23">
    <cfRule type="expression" dxfId="123" priority="9" stopIfTrue="1">
      <formula>$C$23=" （選択）"</formula>
    </cfRule>
    <cfRule type="containsBlanks" dxfId="122" priority="10">
      <formula>LEN(TRIM(X23))=0</formula>
    </cfRule>
  </conditionalFormatting>
  <conditionalFormatting sqref="X24:Y24">
    <cfRule type="expression" dxfId="121" priority="3" stopIfTrue="1">
      <formula>$C$24=" （選択）"</formula>
    </cfRule>
    <cfRule type="containsBlanks" dxfId="120" priority="4">
      <formula>LEN(TRIM(X24))=0</formula>
    </cfRule>
  </conditionalFormatting>
  <conditionalFormatting sqref="Y52:AL52">
    <cfRule type="containsBlanks" dxfId="119" priority="223">
      <formula>LEN(TRIM(Y52))=0</formula>
    </cfRule>
  </conditionalFormatting>
  <conditionalFormatting sqref="AA46">
    <cfRule type="notContainsBlanks" dxfId="118" priority="159">
      <formula>LEN(TRIM(AA46))&gt;0</formula>
    </cfRule>
    <cfRule type="expression" dxfId="117" priority="160">
      <formula>$P$46="その他"</formula>
    </cfRule>
  </conditionalFormatting>
  <conditionalFormatting sqref="AA19:AB19">
    <cfRule type="expression" dxfId="116" priority="32" stopIfTrue="1">
      <formula>OR($C$19=" Discoplan", $C$19=" ミキサーミル", $C$19=" ビーズショッカー", $C$19=" 低温灰化", $C$19=" マイクロ波分解", $C$19=" 顕微鏡", $C$19=" Geomil", $C$19=" ダイセクター", $C$19=" クリーンルーム", $C$19=" ウルトラミクロ天秤",  $C$19=" 有機物OH_定温乾燥", $C$19=" 有機物OH_凍結乾燥",$C$19=" その他")</formula>
    </cfRule>
    <cfRule type="expression" dxfId="115" priority="126" stopIfTrue="1">
      <formula>OR($C$19=" （選択）", $C$19=" GC/C-IRMS", $C$19=" Dual Inlet-IRMS")</formula>
    </cfRule>
  </conditionalFormatting>
  <conditionalFormatting sqref="AA19:AB20">
    <cfRule type="containsBlanks" dxfId="114" priority="204">
      <formula>LEN(TRIM(AA19))=0</formula>
    </cfRule>
  </conditionalFormatting>
  <conditionalFormatting sqref="AA20:AB20">
    <cfRule type="expression" dxfId="113" priority="26" stopIfTrue="1">
      <formula>OR($C$20=" Discoplan", $C$20=" ミキサーミル", $C$20=" ビーズショッカー", $C$20=" 低温灰化", $C$20=" マイクロ波分解", $C$20=" 顕微鏡", $C$20=" Geomil", $C$20=" ダイセクター", $C$20=" クリーンルーム", $C$20=" ウルトラミクロ天秤",  $C$20=" 有機物OH_定温乾燥", $C$20=" 有機物OH_凍結乾燥",$C$20=" その他")</formula>
    </cfRule>
    <cfRule type="expression" dxfId="112" priority="182" stopIfTrue="1">
      <formula>OR($C$20=" （選択）", $C$20=" GC/C-IRMS", $C$20=" Dual Inlet-IRMS")</formula>
    </cfRule>
  </conditionalFormatting>
  <conditionalFormatting sqref="AA21:AB21">
    <cfRule type="expression" dxfId="111" priority="20" stopIfTrue="1">
      <formula>OR($C$21=" Discoplan", $C$21=" ミキサーミル", $C$21=" ビーズショッカー", $C$21=" 低温灰化", $C$21=" マイクロ波分解", $C$21=" 顕微鏡", $C$21=" Geomil", $C$21=" ダイセクター", $C$21=" クリーンルーム", $C$21=" ウルトラミクロ天秤",  $C$21=" 有機物OH_定温乾燥", $C$21=" 有機物OH_凍結乾燥",$C$21=" その他")</formula>
    </cfRule>
    <cfRule type="expression" dxfId="110" priority="61" stopIfTrue="1">
      <formula>OR($C$21=" （選択）", $C$21=" GC/C-IRMS", $C$21=" Dual Inlet-IRMS")</formula>
    </cfRule>
    <cfRule type="containsBlanks" dxfId="109" priority="62">
      <formula>LEN(TRIM(AA21))=0</formula>
    </cfRule>
  </conditionalFormatting>
  <conditionalFormatting sqref="AA22:AB22">
    <cfRule type="expression" dxfId="108" priority="14" stopIfTrue="1">
      <formula>OR($C$22=" Discoplan", $C$22=" ミキサーミル", $C$22=" ビーズショッカー", $C$22=" 低温灰化", $C$22=" マイクロ波分解", $C$22=" 顕微鏡", $C$22=" Geomil", $C$22=" ダイセクター", $C$22=" クリーンルーム", $C$22=" ウルトラミクロ天秤",  $C$22=" 有機物OH_定温乾燥", $C$22=" 有機物OH_凍結乾燥",$C$22=" その他")</formula>
    </cfRule>
    <cfRule type="expression" dxfId="107" priority="59" stopIfTrue="1">
      <formula>OR($C$22=" （選択）", $C$22=" GC/C-IRMS", $C$22=" Dual Inlet-IRMS")</formula>
    </cfRule>
    <cfRule type="containsBlanks" dxfId="106" priority="60">
      <formula>LEN(TRIM(AA22))=0</formula>
    </cfRule>
  </conditionalFormatting>
  <conditionalFormatting sqref="AA23:AB23">
    <cfRule type="expression" dxfId="105" priority="8" stopIfTrue="1">
      <formula>OR($C$23=" Discoplan", $C$23=" ミキサーミル", $C$23=" ビーズショッカー", $C$23=" 低温灰化", $C$23=" マイクロ波分解", $C$23=" 顕微鏡", $C$23=" Geomil", $C$23=" ダイセクター", $C$23=" クリーンルーム", $C$23=" ウルトラミクロ天秤",  $C$23=" 有機物OH_定温乾燥", $C$23=" 有機物OH_凍結乾燥",$C$23=" その他")</formula>
    </cfRule>
    <cfRule type="expression" dxfId="104" priority="57" stopIfTrue="1">
      <formula>OR($C$23=" （選択）", $C$23=" GC/C-IRMS", $C$23=" Dual Inlet-IRMS")</formula>
    </cfRule>
    <cfRule type="containsBlanks" dxfId="103" priority="58">
      <formula>LEN(TRIM(AA23))=0</formula>
    </cfRule>
  </conditionalFormatting>
  <conditionalFormatting sqref="AA24:AB24">
    <cfRule type="expression" dxfId="102" priority="2" stopIfTrue="1">
      <formula>OR($C$24=" Discoplan", $C$24=" ミキサーミル", $C$24=" ビーズショッカー", $C$24=" 低温灰化", $C$24=" マイクロ波分解", $C$24=" 顕微鏡", $C$24=" Geomil", $C$24=" ダイセクター", $C$24=" クリーンルーム", $C$24=" ウルトラミクロ天秤",  $C$24=" 有機物OH_定温乾燥", $C$24=" 有機物OH_凍結乾燥",$C$24=" その他")</formula>
    </cfRule>
    <cfRule type="expression" dxfId="101" priority="173" stopIfTrue="1">
      <formula>OR($C$24=" （選択）", $C$24=" GC/C-IRMS", $C$24=" Dual Inlet-IRMS")</formula>
    </cfRule>
    <cfRule type="containsBlanks" dxfId="100" priority="214">
      <formula>LEN(TRIM(AA24))=0</formula>
    </cfRule>
  </conditionalFormatting>
  <conditionalFormatting sqref="AA45:AG45">
    <cfRule type="notContainsBlanks" dxfId="99" priority="133">
      <formula>LEN(TRIM(AA45))&gt;0</formula>
    </cfRule>
    <cfRule type="expression" dxfId="98" priority="135">
      <formula>OR($AE$12="２．同位体環境学（部門）", $AE$12="５．同位体環境学（一般）", $AE$12="1．同位体環境学（特設C）", $AE$12="４．同位体環境学（特設D）")</formula>
    </cfRule>
  </conditionalFormatting>
  <conditionalFormatting sqref="AC2 AG2">
    <cfRule type="containsBlanks" dxfId="97" priority="199">
      <formula>LEN(TRIM(AC2))=0</formula>
    </cfRule>
  </conditionalFormatting>
  <conditionalFormatting sqref="AH20">
    <cfRule type="expression" dxfId="96" priority="41" stopIfTrue="1">
      <formula>OR($C$20=" Discoplan", $C$20=" ミキサーミル", $C$20=" ビーズショッカー", $C$20=" 低温灰化", $C$20=" マイクロ波分解", $C$20=" 顕微鏡", $C$20=" Geomil", $C$20=" ダイセクター", $C$20=" クリーンルーム", $C$20=" ウルトラミクロ天秤",  $C$20=" 有機物OH_定温乾燥", $C$20=" 有機物OH_凍結乾燥",$C$20=" その他")</formula>
    </cfRule>
  </conditionalFormatting>
  <conditionalFormatting sqref="AH21">
    <cfRule type="expression" dxfId="95" priority="212">
      <formula>$AA$21=""</formula>
    </cfRule>
  </conditionalFormatting>
  <conditionalFormatting sqref="AH14:AK14">
    <cfRule type="containsBlanks" dxfId="94" priority="201">
      <formula>LEN(TRIM(AH14))=0</formula>
    </cfRule>
  </conditionalFormatting>
  <conditionalFormatting sqref="AH19:AK19">
    <cfRule type="expression" dxfId="93" priority="31" stopIfTrue="1">
      <formula>OR($C$19=" （選択）", $C$19=" GC/C-IRMS", $C$19=" Dual Inlet-IRMS")</formula>
    </cfRule>
    <cfRule type="expression" dxfId="92" priority="125" stopIfTrue="1">
      <formula>OR($C$19=" Discoplan", $C$19=" ミキサーミル", $C$19=" ビーズショッカー", $C$19=" 低温灰化", $C$19=" マイクロ波分解", $C$19=" 顕微鏡", $C$19=" Geomil", $C$19=" ダイセクター", $C$19=" クリーンルーム", $C$19=" ウルトラミクロ天秤",  $C$19=" 有機物OH_定温乾燥", $C$19=" 有機物OH_凍結乾燥",$C$19=" その他")</formula>
    </cfRule>
    <cfRule type="expression" dxfId="91" priority="213">
      <formula>$AA$19=""</formula>
    </cfRule>
  </conditionalFormatting>
  <conditionalFormatting sqref="AH20:AK20">
    <cfRule type="expression" dxfId="90" priority="25" stopIfTrue="1">
      <formula>OR($C$20=" （選択）", $C$20=" GC/C-IRMS", $C$20=" Dual Inlet-IRMS")</formula>
    </cfRule>
    <cfRule type="expression" dxfId="89" priority="140">
      <formula>$AA$20=""</formula>
    </cfRule>
  </conditionalFormatting>
  <conditionalFormatting sqref="AH21:AK21">
    <cfRule type="expression" dxfId="88" priority="19" stopIfTrue="1">
      <formula>OR($C$21=" （選択）", $C$21=" GC/C-IRMS", $C$21=" Dual Inlet-IRMS")</formula>
    </cfRule>
    <cfRule type="expression" dxfId="87" priority="46" stopIfTrue="1">
      <formula>OR($C$21=" Discoplan", $C$21=" ミキサーミル", $C$21=" ビーズショッカー", $C$21=" 低温灰化", $C$21=" マイクロ波分解", $C$21=" 顕微鏡", $C$21=" Geomil", $C$21=" ダイセクター", $C$21=" クリーンルーム", $C$21=" ウルトラミクロ天秤",  $C$21=" 有機物OH_定温乾燥", $C$21=" 有機物OH_凍結乾燥",$C$21=" その他")</formula>
    </cfRule>
  </conditionalFormatting>
  <conditionalFormatting sqref="AH22:AK22">
    <cfRule type="expression" dxfId="86" priority="13" stopIfTrue="1">
      <formula>OR($C$22=" （選択）", $C$22=" GC/C-IRMS", $C$22=" Dual Inlet-IRMS")</formula>
    </cfRule>
    <cfRule type="expression" dxfId="85" priority="44" stopIfTrue="1">
      <formula>OR($C$22=" Discoplan", $C$22=" ミキサーミル", $C$22=" ビーズショッカー", $C$22=" 低温灰化", $C$22=" マイクロ波分解", $C$22=" 顕微鏡", $C$22=" Geomil", $C$22=" ダイセクター", $C$22=" クリーンルーム", $C$22=" ウルトラミクロ天秤",  $C$22=" 有機物OH_定温乾燥", $C$22=" 有機物OH_凍結乾燥",$C$22=" その他")</formula>
    </cfRule>
    <cfRule type="expression" dxfId="84" priority="45">
      <formula>$AA$22=""</formula>
    </cfRule>
  </conditionalFormatting>
  <conditionalFormatting sqref="AH23:AK23">
    <cfRule type="expression" dxfId="83" priority="7" stopIfTrue="1">
      <formula>OR($C$23=" （選択）", $C$23=" GC/C-IRMS", $C$23=" Dual Inlet-IRMS")</formula>
    </cfRule>
    <cfRule type="expression" dxfId="82" priority="42" stopIfTrue="1">
      <formula>OR($C$23=" Discoplan", $C$23=" ミキサーミル", $C$23=" ビーズショッカー", $C$23=" 低温灰化", $C$23=" マイクロ波分解", $C$23=" 顕微鏡", $C$23=" Geomil", $C$23=" ダイセクター", $C$23=" クリーンルーム", $C$23=" ウルトラミクロ天秤",  $C$23=" 有機物OH_定温乾燥", $C$23=" 有機物OH_凍結乾燥",$C$23=" その他")</formula>
    </cfRule>
    <cfRule type="expression" dxfId="81" priority="43">
      <formula>$AA$23=""</formula>
    </cfRule>
  </conditionalFormatting>
  <conditionalFormatting sqref="AH24:AK24">
    <cfRule type="expression" dxfId="80" priority="1" stopIfTrue="1">
      <formula>OR($C$24=" （選択）", $C$24=" GC/C-IRMS", $C$24=" Dual Inlet-IRMS")</formula>
    </cfRule>
    <cfRule type="expression" dxfId="79" priority="141" stopIfTrue="1">
      <formula>OR($C$24=" Discoplan", $C$24=" ミキサーミル", $C$24=" ビーズショッカー", $C$24=" 低温灰化", $C$24=" マイクロ波分解", $C$24=" 顕微鏡", $C$24=" Geomil", $C$24=" ダイセクター", $C$24=" クリーンルーム", $C$24=" ウルトラミクロ天秤",  $C$24=" 有機物OH_定温乾燥", $C$24=" 有機物OH_凍結乾燥",$C$24=" その他")</formula>
    </cfRule>
    <cfRule type="expression" dxfId="78" priority="143">
      <formula>$AA$24=""</formula>
    </cfRule>
  </conditionalFormatting>
  <conditionalFormatting sqref="AJ2">
    <cfRule type="containsBlanks" dxfId="77" priority="202">
      <formula>LEN(TRIM(AJ2))=0</formula>
    </cfRule>
  </conditionalFormatting>
  <conditionalFormatting sqref="AK45">
    <cfRule type="notContainsBlanks" dxfId="76" priority="137">
      <formula>LEN(TRIM(AK45))&gt;0</formula>
    </cfRule>
    <cfRule type="expression" dxfId="75" priority="138">
      <formula>OR($AE$12="２．同位体環境学（部門）", $AE$12="５．同位体環境学（一般）", $AE$12="1．同位体環境学（特設C）", $AE$12="４．同位体環境学（特設D）")</formula>
    </cfRule>
  </conditionalFormatting>
  <dataValidations count="12">
    <dataValidation type="whole" allowBlank="1" showInputMessage="1" showErrorMessage="1" sqref="AC2:AE2" xr:uid="{00000000-0002-0000-0200-000000000000}">
      <formula1>2018</formula1>
      <formula2>2999</formula2>
    </dataValidation>
    <dataValidation imeMode="disabled" allowBlank="1" showInputMessage="1" showErrorMessage="1" sqref="AJ2" xr:uid="{00000000-0002-0000-0200-000001000000}"/>
    <dataValidation type="custom" allowBlank="1" showInputMessage="1" showErrorMessage="1" sqref="R20:R24 R19:S19" xr:uid="{00000000-0002-0000-0200-000002000000}">
      <formula1>R19&gt;0</formula1>
    </dataValidation>
    <dataValidation type="whole" operator="greaterThanOrEqual" allowBlank="1" showInputMessage="1" showErrorMessage="1" sqref="AH14:AK14" xr:uid="{00000000-0002-0000-0200-000003000000}">
      <formula1>1</formula1>
    </dataValidation>
    <dataValidation type="whole" imeMode="disabled" allowBlank="1" showInputMessage="1" showErrorMessage="1" sqref="N19 I19" xr:uid="{00000000-0002-0000-0200-000004000000}">
      <formula1>1</formula1>
      <formula2>12</formula2>
    </dataValidation>
    <dataValidation type="whole" allowBlank="1" showInputMessage="1" showErrorMessage="1" sqref="N20:N24 I22 I21 I20 I23 I24" xr:uid="{00000000-0002-0000-0200-000005000000}">
      <formula1>1</formula1>
      <formula2>12</formula2>
    </dataValidation>
    <dataValidation type="whole" imeMode="disabled" allowBlank="1" showInputMessage="1" showErrorMessage="1" sqref="P19 K19" xr:uid="{00000000-0002-0000-0200-000006000000}">
      <formula1>1</formula1>
      <formula2>31</formula2>
    </dataValidation>
    <dataValidation type="whole" allowBlank="1" showInputMessage="1" showErrorMessage="1" sqref="P20:P24 K20:K21 K23:K24 K22" xr:uid="{00000000-0002-0000-0200-000007000000}">
      <formula1>1</formula1>
      <formula2>31</formula2>
    </dataValidation>
    <dataValidation type="custom" imeMode="disabled" operator="equal" allowBlank="1" showInputMessage="1" showErrorMessage="1" sqref="AA19:AB19" xr:uid="{00000000-0002-0000-0200-000008000000}">
      <formula1>AA19&gt;=0</formula1>
    </dataValidation>
    <dataValidation type="custom" allowBlank="1" showInputMessage="1" showErrorMessage="1" sqref="AA20:AB24" xr:uid="{00000000-0002-0000-0200-000009000000}">
      <formula1>AA20&gt;=0</formula1>
    </dataValidation>
    <dataValidation operator="greaterThanOrEqual" allowBlank="1" showInputMessage="1" showErrorMessage="1" sqref="W19:W24 X20:X24 X19:Y19" xr:uid="{055CDCBE-0905-D04F-ACD2-E09F338F19D7}"/>
    <dataValidation allowBlank="1" showInputMessage="1" showErrorMessage="1" promptTitle="備考（上記内容の詳細等）" prompt="_x000a_※その他の利用があったときは，その利用内容についてこちらにご記入ください．" sqref="A27:Z39" xr:uid="{AA701B3F-1D04-B441-8856-1688EB838C58}"/>
  </dataValidations>
  <printOptions horizontalCentered="1" verticalCentered="1"/>
  <pageMargins left="0.98425196850393704" right="0.59055118110236227" top="0.35433070866141736" bottom="0.39370078740157483" header="0.35433070866141736" footer="0.31496062992125984"/>
  <pageSetup paperSize="9" scale="74" orientation="portrait" horizontalDpi="300" verticalDpi="300" r:id="rId1"/>
  <headerFooter>
    <oddHeader xml:space="preserve">&amp;L&amp;"ＭＳ Ｐゴシック,標準"&amp;K000000別記様式１-２号（第９条第１項関係）
</oddHead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54A911DE-F69E-F64C-9DF4-AE992D91BDAB}">
  <sheetPr>
    <tabColor theme="1" tint="0.499984740745262"/>
  </sheetPr>
  <dimension ref="A1:CU22"/>
  <sheetViews>
    <sheetView workbookViewId="0">
      <selection activeCell="M17" sqref="M17"/>
    </sheetView>
  </sheetViews>
  <sheetFormatPr baseColWidth="10" defaultRowHeight="18"/>
  <cols>
    <col min="1" max="1" width="7" style="115" customWidth="1"/>
    <col min="2" max="2" width="6.6640625" style="115" customWidth="1"/>
    <col min="3" max="3" width="8.5" style="115" customWidth="1"/>
    <col min="4" max="4" width="18.33203125" style="115" customWidth="1"/>
    <col min="5" max="5" width="5.6640625" style="115" customWidth="1"/>
    <col min="6" max="6" width="1.6640625" style="116" customWidth="1"/>
    <col min="7" max="7" width="5.6640625" style="115" customWidth="1"/>
    <col min="8" max="8" width="5.6640625" style="115" bestFit="1" customWidth="1"/>
    <col min="9" max="9" width="10.5" style="115" customWidth="1"/>
    <col min="10" max="11" width="10.83203125" style="115"/>
    <col min="12" max="37" width="10.83203125" style="144" customWidth="1"/>
    <col min="38" max="40" width="8" style="144" bestFit="1" customWidth="1"/>
    <col min="41" max="43" width="10.33203125" style="144" bestFit="1" customWidth="1"/>
    <col min="44" max="44" width="17.5" style="144" bestFit="1" customWidth="1"/>
    <col min="45" max="45" width="9.5" style="144" bestFit="1" customWidth="1"/>
    <col min="46" max="46" width="8" style="144" bestFit="1" customWidth="1"/>
    <col min="47" max="47" width="11" style="144" bestFit="1" customWidth="1"/>
    <col min="48" max="48" width="11" style="144" customWidth="1"/>
    <col min="49" max="98" width="10.83203125" style="144"/>
    <col min="99" max="16384" width="10.83203125" style="115"/>
  </cols>
  <sheetData>
    <row r="1" spans="1:99">
      <c r="C1" s="128" t="s">
        <v>273</v>
      </c>
      <c r="D1" s="159">
        <f>申請書!$AC$5</f>
        <v>0</v>
      </c>
      <c r="J1" s="128" t="s">
        <v>470</v>
      </c>
      <c r="K1" s="176"/>
    </row>
    <row r="2" spans="1:99">
      <c r="C2" s="126" t="s">
        <v>267</v>
      </c>
      <c r="D2" s="159">
        <f>申請書!$AC$6</f>
        <v>0</v>
      </c>
      <c r="E2" s="117"/>
      <c r="G2" s="117"/>
      <c r="J2" s="128" t="s">
        <v>468</v>
      </c>
      <c r="K2" s="176"/>
    </row>
    <row r="3" spans="1:99">
      <c r="C3" s="128"/>
    </row>
    <row r="4" spans="1:99">
      <c r="A4" s="118" t="s">
        <v>274</v>
      </c>
      <c r="B4" s="119" t="s">
        <v>266</v>
      </c>
      <c r="C4" s="119" t="s">
        <v>267</v>
      </c>
      <c r="D4" s="119" t="s">
        <v>268</v>
      </c>
      <c r="E4" s="594" t="s">
        <v>269</v>
      </c>
      <c r="F4" s="594"/>
      <c r="G4" s="594"/>
      <c r="H4" s="119" t="s">
        <v>270</v>
      </c>
      <c r="I4" s="119" t="s">
        <v>271</v>
      </c>
      <c r="J4" s="142" t="s">
        <v>330</v>
      </c>
      <c r="K4" s="142" t="s">
        <v>329</v>
      </c>
    </row>
    <row r="5" spans="1:99">
      <c r="A5" s="127">
        <f>申請書!A19</f>
        <v>0</v>
      </c>
      <c r="B5" s="120">
        <f t="shared" ref="B5:B10" si="0">$D$1</f>
        <v>0</v>
      </c>
      <c r="C5" s="120">
        <f t="shared" ref="C5:C10" si="1">$D$2</f>
        <v>0</v>
      </c>
      <c r="D5" s="120" t="str">
        <f>(SUBSTITUTE((SUBSTITUTE(申請書!G19," ","　")),"　",""))</f>
        <v>（選択）</v>
      </c>
      <c r="E5" s="121" t="e">
        <f>TEXT(申請書!O19*100+申請書!Q19, "00!/00") * 1</f>
        <v>#VALUE!</v>
      </c>
      <c r="F5" s="122" t="s">
        <v>272</v>
      </c>
      <c r="G5" s="123" t="e">
        <f>TEXT(申請書!T19*100+申請書!V19, "00!/00") * 1</f>
        <v>#VALUE!</v>
      </c>
      <c r="H5" s="124">
        <f>INDEX(参照リスト!$G:$G, MATCH(申請書!G19,参照リスト!$B:$B,0),1)</f>
        <v>0</v>
      </c>
      <c r="I5" s="125"/>
      <c r="J5" s="188" t="str">
        <f>申請書!X19</f>
        <v>（選択）</v>
      </c>
      <c r="K5" s="126">
        <f>申請書!G13</f>
        <v>0</v>
      </c>
    </row>
    <row r="6" spans="1:99">
      <c r="A6" s="127">
        <f>申請書!A20</f>
        <v>0</v>
      </c>
      <c r="B6" s="120">
        <f t="shared" si="0"/>
        <v>0</v>
      </c>
      <c r="C6" s="120">
        <f t="shared" si="1"/>
        <v>0</v>
      </c>
      <c r="D6" s="120" t="str">
        <f>(SUBSTITUTE((SUBSTITUTE(申請書!G20," ","　")),"　",""))</f>
        <v>（選択）</v>
      </c>
      <c r="E6" s="121" t="e">
        <f>TEXT(申請書!O20*100+申請書!Q20, "00!/00") * 1</f>
        <v>#VALUE!</v>
      </c>
      <c r="F6" s="122" t="s">
        <v>272</v>
      </c>
      <c r="G6" s="123" t="e">
        <f>TEXT(申請書!T20*100+申請書!V20, "00!/00") * 1</f>
        <v>#VALUE!</v>
      </c>
      <c r="H6" s="124">
        <f>INDEX(参照リスト!$G:$G, MATCH(申請書!G20,参照リスト!$B:$B,0),1)</f>
        <v>0</v>
      </c>
      <c r="I6" s="125"/>
      <c r="J6" s="143" t="str">
        <f>申請書!X20</f>
        <v>（選択）</v>
      </c>
      <c r="K6" s="126">
        <f>申請書!G13</f>
        <v>0</v>
      </c>
    </row>
    <row r="7" spans="1:99">
      <c r="A7" s="127">
        <f>申請書!A21</f>
        <v>0</v>
      </c>
      <c r="B7" s="120">
        <f t="shared" si="0"/>
        <v>0</v>
      </c>
      <c r="C7" s="120">
        <f t="shared" si="1"/>
        <v>0</v>
      </c>
      <c r="D7" s="120" t="str">
        <f>(SUBSTITUTE((SUBSTITUTE(申請書!G21," ","　")),"　",""))</f>
        <v>（選択）</v>
      </c>
      <c r="E7" s="121" t="e">
        <f>TEXT(申請書!O21*100+申請書!Q21, "00!/00") * 1</f>
        <v>#VALUE!</v>
      </c>
      <c r="F7" s="122" t="s">
        <v>272</v>
      </c>
      <c r="G7" s="123" t="e">
        <f>TEXT(申請書!T21*100+申請書!V21, "00!/00") * 1</f>
        <v>#VALUE!</v>
      </c>
      <c r="H7" s="124">
        <f>INDEX(参照リスト!$G:$G, MATCH(申請書!G21,参照リスト!$B:$B,0),1)</f>
        <v>0</v>
      </c>
      <c r="I7" s="125"/>
      <c r="J7" s="143" t="str">
        <f>申請書!X21</f>
        <v>（選択）</v>
      </c>
      <c r="K7" s="126">
        <f>申請書!G13</f>
        <v>0</v>
      </c>
    </row>
    <row r="8" spans="1:99">
      <c r="A8" s="127">
        <f>申請書!A22</f>
        <v>0</v>
      </c>
      <c r="B8" s="120">
        <f t="shared" si="0"/>
        <v>0</v>
      </c>
      <c r="C8" s="120">
        <f t="shared" si="1"/>
        <v>0</v>
      </c>
      <c r="D8" s="120" t="str">
        <f>(SUBSTITUTE((SUBSTITUTE(申請書!G22," ","　")),"　",""))</f>
        <v>（選択）</v>
      </c>
      <c r="E8" s="121" t="e">
        <f>TEXT(申請書!O22*100+申請書!Q22, "00!/00") * 1</f>
        <v>#VALUE!</v>
      </c>
      <c r="F8" s="122" t="s">
        <v>272</v>
      </c>
      <c r="G8" s="123" t="e">
        <f>TEXT(申請書!T22*100+申請書!V22, "00!/00") * 1</f>
        <v>#VALUE!</v>
      </c>
      <c r="H8" s="124">
        <f>INDEX(参照リスト!$G:$G, MATCH(申請書!G22,参照リスト!$B:$B,0),1)</f>
        <v>0</v>
      </c>
      <c r="I8" s="125"/>
      <c r="J8" s="143" t="str">
        <f>申請書!X22</f>
        <v>（選択）</v>
      </c>
      <c r="K8" s="126">
        <f>申請書!G13</f>
        <v>0</v>
      </c>
    </row>
    <row r="9" spans="1:99">
      <c r="A9" s="127">
        <f>申請書!A23</f>
        <v>0</v>
      </c>
      <c r="B9" s="120">
        <f t="shared" si="0"/>
        <v>0</v>
      </c>
      <c r="C9" s="120">
        <f t="shared" si="1"/>
        <v>0</v>
      </c>
      <c r="D9" s="120" t="str">
        <f>(SUBSTITUTE((SUBSTITUTE(申請書!G23," ","　")),"　",""))</f>
        <v>（選択）</v>
      </c>
      <c r="E9" s="121" t="e">
        <f>TEXT(申請書!O23*100+申請書!Q23, "00!/00") * 1</f>
        <v>#VALUE!</v>
      </c>
      <c r="F9" s="122" t="s">
        <v>272</v>
      </c>
      <c r="G9" s="123" t="e">
        <f>TEXT(申請書!T23*100+申請書!V23, "00!/00") * 1</f>
        <v>#VALUE!</v>
      </c>
      <c r="H9" s="124">
        <f>INDEX(参照リスト!$G:$G, MATCH(申請書!G23,参照リスト!$B:$B,0),1)</f>
        <v>0</v>
      </c>
      <c r="I9" s="125"/>
      <c r="J9" s="143" t="str">
        <f>申請書!X23</f>
        <v>（選択）</v>
      </c>
      <c r="K9" s="126">
        <f>申請書!G13</f>
        <v>0</v>
      </c>
    </row>
    <row r="10" spans="1:99">
      <c r="A10" s="127">
        <f>申請書!A24</f>
        <v>0</v>
      </c>
      <c r="B10" s="120">
        <f t="shared" si="0"/>
        <v>0</v>
      </c>
      <c r="C10" s="120">
        <f t="shared" si="1"/>
        <v>0</v>
      </c>
      <c r="D10" s="120" t="str">
        <f>(SUBSTITUTE((SUBSTITUTE(申請書!G24," ","　")),"　",""))</f>
        <v>（選択）</v>
      </c>
      <c r="E10" s="121" t="e">
        <f>TEXT(申請書!O24*100+申請書!Q24, "00!/00") * 1</f>
        <v>#VALUE!</v>
      </c>
      <c r="F10" s="122" t="s">
        <v>272</v>
      </c>
      <c r="G10" s="123" t="e">
        <f>TEXT(申請書!T24*100+申請書!V24, "00!/00") * 1</f>
        <v>#VALUE!</v>
      </c>
      <c r="H10" s="124">
        <f>INDEX(参照リスト!$G:$G, MATCH(申請書!G24,参照リスト!$B:$B,0),1)</f>
        <v>0</v>
      </c>
      <c r="I10" s="125"/>
      <c r="J10" s="143" t="str">
        <f>申請書!X24</f>
        <v>（選択）</v>
      </c>
      <c r="K10" s="126">
        <f>申請書!G13</f>
        <v>0</v>
      </c>
    </row>
    <row r="12" spans="1:99">
      <c r="C12" s="128"/>
      <c r="D12" s="128"/>
    </row>
    <row r="13" spans="1:99">
      <c r="A13" s="144"/>
      <c r="B13" s="144"/>
      <c r="C13" s="144"/>
      <c r="D13" s="144"/>
      <c r="E13" s="144"/>
      <c r="F13" s="144"/>
      <c r="G13" s="144"/>
      <c r="H13" s="144"/>
      <c r="I13" s="144"/>
      <c r="J13" s="144"/>
      <c r="K13" s="144"/>
      <c r="CU13" s="144"/>
    </row>
    <row r="14" spans="1:99">
      <c r="A14" s="144"/>
      <c r="B14" s="144"/>
      <c r="C14" s="144"/>
      <c r="D14" s="144"/>
      <c r="E14" s="144"/>
      <c r="F14" s="144"/>
      <c r="G14" s="144"/>
      <c r="H14" s="144"/>
      <c r="I14" s="144"/>
      <c r="J14" s="144"/>
      <c r="K14" s="144"/>
      <c r="CU14" s="144"/>
    </row>
    <row r="15" spans="1:99">
      <c r="A15" s="144"/>
      <c r="B15" s="144"/>
      <c r="C15" s="144"/>
      <c r="D15" s="144"/>
      <c r="E15" s="144"/>
      <c r="F15" s="144"/>
      <c r="G15" s="144"/>
      <c r="H15" s="144"/>
      <c r="I15" s="144"/>
      <c r="J15" s="144"/>
      <c r="K15" s="144"/>
      <c r="N15" s="157"/>
      <c r="CU15" s="144"/>
    </row>
    <row r="16" spans="1:99">
      <c r="A16" s="144" t="s">
        <v>341</v>
      </c>
      <c r="B16" s="144" t="s">
        <v>391</v>
      </c>
      <c r="C16" s="144" t="s">
        <v>392</v>
      </c>
      <c r="D16" s="144" t="s">
        <v>378</v>
      </c>
      <c r="E16" s="144" t="s">
        <v>342</v>
      </c>
      <c r="F16" s="144" t="s">
        <v>343</v>
      </c>
      <c r="G16" s="144" t="s">
        <v>354</v>
      </c>
      <c r="H16" s="156" t="s">
        <v>381</v>
      </c>
      <c r="I16" s="144" t="s">
        <v>383</v>
      </c>
      <c r="J16" s="144" t="s">
        <v>384</v>
      </c>
      <c r="K16" s="144" t="s">
        <v>344</v>
      </c>
      <c r="L16" s="144" t="s">
        <v>345</v>
      </c>
      <c r="M16" s="156" t="s">
        <v>386</v>
      </c>
      <c r="N16" s="156" t="s">
        <v>385</v>
      </c>
      <c r="O16" s="156" t="s">
        <v>387</v>
      </c>
      <c r="P16" s="156" t="s">
        <v>388</v>
      </c>
      <c r="Q16" s="156" t="s">
        <v>389</v>
      </c>
      <c r="R16" s="156" t="s">
        <v>390</v>
      </c>
      <c r="S16" s="144" t="s">
        <v>346</v>
      </c>
      <c r="T16" s="144" t="s">
        <v>348</v>
      </c>
      <c r="U16" s="144" t="s">
        <v>349</v>
      </c>
      <c r="V16" s="146" t="s">
        <v>360</v>
      </c>
      <c r="W16" s="144" t="s">
        <v>361</v>
      </c>
      <c r="X16" s="146" t="s">
        <v>359</v>
      </c>
      <c r="Y16" s="144" t="s">
        <v>357</v>
      </c>
      <c r="Z16" s="144" t="s">
        <v>350</v>
      </c>
      <c r="AA16" s="144" t="s">
        <v>347</v>
      </c>
      <c r="AB16" s="144" t="s">
        <v>358</v>
      </c>
      <c r="AC16" s="144" t="s">
        <v>351</v>
      </c>
      <c r="AD16" s="144" t="s">
        <v>352</v>
      </c>
      <c r="AE16" s="144" t="s">
        <v>353</v>
      </c>
      <c r="AF16" s="144" t="s">
        <v>356</v>
      </c>
      <c r="AG16" s="144" t="s">
        <v>379</v>
      </c>
      <c r="AH16" s="144" t="s">
        <v>355</v>
      </c>
      <c r="AI16" s="144" t="s">
        <v>393</v>
      </c>
      <c r="AJ16" s="144" t="s">
        <v>382</v>
      </c>
      <c r="AK16" s="144" t="s">
        <v>380</v>
      </c>
      <c r="CU16" s="144"/>
    </row>
    <row r="17" spans="1:99">
      <c r="A17" s="145">
        <f>申請書!A19</f>
        <v>0</v>
      </c>
      <c r="B17" s="144">
        <f>申請書!$AC$5</f>
        <v>0</v>
      </c>
      <c r="C17" s="144">
        <f>申請書!$AC$6</f>
        <v>0</v>
      </c>
      <c r="D17" s="144"/>
      <c r="E17" s="144">
        <f>申請書!$E$38</f>
        <v>0</v>
      </c>
      <c r="F17" s="144" t="str">
        <f>申請書!$P$38</f>
        <v>（選択）</v>
      </c>
      <c r="G17" s="144"/>
      <c r="H17" s="144" cm="1">
        <f t="array" ref="H17">_xlfn.IFS(OR(F17="同位体環境学事業経費",F17="計測・分析部門経費"),"計測・分析部門",OR(F17="基幹研究（人新世）経費"),"特定推進研究", OR(E17="地球研外の資金"),"所外利用者", TRUE, AI17)</f>
        <v>0</v>
      </c>
      <c r="I17" s="144"/>
      <c r="J17" s="144"/>
      <c r="K17" s="144" t="str">
        <f>IF(OR(申請書!$AE$12="２．同位体環境学（計測）", 申請書!$AE$12="２．同位体環境学（計測_超過）", 申請書!$AE$12="４．同位体環境学（S連携）", 申請書!$AE$12="４．同位体環境学（S連携_超過）", 申請書!$AE$12="５．同位体環境学（一般）"), 申請書!$AA$37&amp;TEXT(申請書!$AJ$37, "000"), "")</f>
        <v/>
      </c>
      <c r="L17" s="144" t="str">
        <f>IF(OR(申請書!$AE$12="２．同位体環境学（計測）", 申請書!$AE$12="２．同位体環境学（計測_超過）", 申請書!$AE$12="４．同位体環境学（S連携）", 申請書!$AE$12="４．同位体環境学（S連携_超過）", 申請書!$AE$12="５．同位体環境学（一般）"), 申請書!$P$37, "")</f>
        <v/>
      </c>
      <c r="M17" s="144" t="str" cm="1">
        <f t="array" ref="M17">_xlfn.IFS(E17="地球研外の資金", 申請書!$AA$36, TRUE, "")</f>
        <v/>
      </c>
      <c r="N17" s="144" t="str" cm="1">
        <f t="array" ref="N17">_xlfn.IFS(E17="地球研外の資金", 申請書!$T$35, TRUE, "")</f>
        <v/>
      </c>
      <c r="O17" s="144" t="str" cm="1">
        <f t="array" ref="O17">_xlfn.IFS(E17="地球研外の資金", 申請書!$I$35, TRUE, "")</f>
        <v/>
      </c>
      <c r="P17" s="144" t="str" cm="1">
        <f t="array" ref="P17">_xlfn.IFS(E17="地球研外の資金", 申請書!$F$44, TRUE, "")</f>
        <v/>
      </c>
      <c r="Q17" s="144" t="str" cm="1">
        <f t="array" ref="Q17">_xlfn.IFS(E17="地球研外の資金", 申請書!$E$45, TRUE, "")</f>
        <v/>
      </c>
      <c r="S17" s="144" t="str">
        <f>SUBSTITUTE(申請書!G19," ", "")</f>
        <v>（選択）</v>
      </c>
      <c r="Z17" s="144" t="str">
        <f>申請書!AC19</f>
        <v xml:space="preserve"> </v>
      </c>
      <c r="AA17" s="158">
        <f>申請書!AE19</f>
        <v>0</v>
      </c>
      <c r="AH17" s="144" t="str">
        <f>申請書!$P$38&amp;", "&amp;申請書!$AA$38&amp;", "&amp;申請書!$I$40&amp;", "&amp;申請書!$I$41</f>
        <v xml:space="preserve">（選択）, , , </v>
      </c>
      <c r="AI17" s="144">
        <f>申請書!$AA$36</f>
        <v>0</v>
      </c>
      <c r="AJ17" s="144" t="str">
        <f>申請書!$AE$12</f>
        <v>（選択）</v>
      </c>
      <c r="CU17" s="144"/>
    </row>
    <row r="18" spans="1:99">
      <c r="A18" s="145">
        <f>申請書!A20</f>
        <v>0</v>
      </c>
      <c r="B18" s="144">
        <f>申請書!$AC$5</f>
        <v>0</v>
      </c>
      <c r="C18" s="144">
        <f>申請書!$AC$6</f>
        <v>0</v>
      </c>
      <c r="D18" s="144"/>
      <c r="E18" s="144">
        <f>申請書!$E$38</f>
        <v>0</v>
      </c>
      <c r="F18" s="144" t="str">
        <f>申請書!$P$38</f>
        <v>（選択）</v>
      </c>
      <c r="G18" s="144"/>
      <c r="H18" s="144" cm="1">
        <f t="array" ref="H18">_xlfn.IFS(OR(F18="同位体環境学事業経費",F18="計測・分析部門経費"),"計測・分析部門",OR(F18="基幹研究（人新世）経費"),"特定推進研究", OR(E18="地球研外の資金"),"所外利用者", TRUE, AI18)</f>
        <v>0</v>
      </c>
      <c r="I18" s="144"/>
      <c r="J18" s="144"/>
      <c r="K18" s="144" t="str">
        <f>IF(OR(申請書!$AE$12="２．同位体環境学（計測）", 申請書!$AE$12="２．同位体環境学（計測_超過）", 申請書!$AE$12="４．同位体環境学（S連携）", 申請書!$AE$12="４．同位体環境学（S連携_超過）", 申請書!$AE$12="５．同位体環境学（一般）"), 申請書!$AA$37&amp;TEXT(申請書!$AJ$37, "000"), "")</f>
        <v/>
      </c>
      <c r="L18" s="144" t="str">
        <f>IF(OR(申請書!$AE$12="２．同位体環境学（計測）", 申請書!$AE$12="２．同位体環境学（計測_超過）", 申請書!$AE$12="４．同位体環境学（S連携）", 申請書!$AE$12="４．同位体環境学（S連携_超過）", 申請書!$AE$12="５．同位体環境学（一般）"), 申請書!$P$37, "")</f>
        <v/>
      </c>
      <c r="M18" s="144" t="str" cm="1">
        <f t="array" ref="M18">_xlfn.IFS(E18="地球研外の資金", 申請書!$AA$36, TRUE, "")</f>
        <v/>
      </c>
      <c r="N18" s="144" t="str" cm="1">
        <f t="array" ref="N18">_xlfn.IFS(E18="地球研外の資金", 申請書!$T$35, TRUE, "")</f>
        <v/>
      </c>
      <c r="O18" s="144" t="str" cm="1">
        <f t="array" ref="O18">_xlfn.IFS(E18="地球研外の資金", 申請書!$I$35, TRUE, "")</f>
        <v/>
      </c>
      <c r="P18" s="144" t="str" cm="1">
        <f t="array" ref="P18">_xlfn.IFS(E18="地球研外の資金", 申請書!$F$44, TRUE, "")</f>
        <v/>
      </c>
      <c r="Q18" s="144" t="str" cm="1">
        <f t="array" ref="Q18">_xlfn.IFS(E18="地球研外の資金", 申請書!$E$45, TRUE, "")</f>
        <v/>
      </c>
      <c r="S18" s="144" t="str">
        <f>SUBSTITUTE(申請書!G20," ", "")</f>
        <v>（選択）</v>
      </c>
      <c r="Z18" s="144" t="str">
        <f>申請書!AC20</f>
        <v xml:space="preserve"> </v>
      </c>
      <c r="AA18" s="158">
        <f>申請書!AE20</f>
        <v>0</v>
      </c>
      <c r="AH18" s="144" t="str">
        <f>申請書!$P$38&amp;", "&amp;申請書!$AA$38&amp;", "&amp;申請書!$I$40&amp;", "&amp;申請書!$I$41</f>
        <v xml:space="preserve">（選択）, , , </v>
      </c>
      <c r="AI18" s="144">
        <f>申請書!$AA$36</f>
        <v>0</v>
      </c>
      <c r="AJ18" s="144" t="str">
        <f>申請書!$AE$12</f>
        <v>（選択）</v>
      </c>
      <c r="CU18" s="144"/>
    </row>
    <row r="19" spans="1:99">
      <c r="A19" s="145">
        <f>申請書!A21</f>
        <v>0</v>
      </c>
      <c r="B19" s="144">
        <f>申請書!$AC$5</f>
        <v>0</v>
      </c>
      <c r="C19" s="144">
        <f>申請書!$AC$6</f>
        <v>0</v>
      </c>
      <c r="D19" s="144"/>
      <c r="E19" s="144">
        <f>申請書!$E$38</f>
        <v>0</v>
      </c>
      <c r="F19" s="144" t="str">
        <f>申請書!$P$38</f>
        <v>（選択）</v>
      </c>
      <c r="G19" s="144"/>
      <c r="H19" s="144" cm="1">
        <f t="array" ref="H19">_xlfn.IFS(OR(F19="同位体環境学事業経費",F19="計測・分析部門経費"),"計測・分析部門",OR(F19="基幹研究（人新世）経費"),"特定推進研究", OR(E19="地球研外の資金"),"所外利用者", TRUE, AI19)</f>
        <v>0</v>
      </c>
      <c r="I19" s="144"/>
      <c r="J19" s="144"/>
      <c r="K19" s="144" t="str">
        <f>IF(OR(申請書!$AE$12="２．同位体環境学（計測）", 申請書!$AE$12="２．同位体環境学（計測_超過）", 申請書!$AE$12="４．同位体環境学（S連携）", 申請書!$AE$12="４．同位体環境学（S連携_超過）", 申請書!$AE$12="５．同位体環境学（一般）"), 申請書!$AA$37&amp;TEXT(申請書!$AJ$37, "000"), "")</f>
        <v/>
      </c>
      <c r="L19" s="144" t="str">
        <f>IF(OR(申請書!$AE$12="２．同位体環境学（計測）", 申請書!$AE$12="２．同位体環境学（計測_超過）", 申請書!$AE$12="４．同位体環境学（S連携）", 申請書!$AE$12="４．同位体環境学（S連携_超過）", 申請書!$AE$12="５．同位体環境学（一般）"), 申請書!$P$37, "")</f>
        <v/>
      </c>
      <c r="M19" s="144" t="str" cm="1">
        <f t="array" ref="M19">_xlfn.IFS(E19="地球研外の資金", 申請書!$AA$36, TRUE, "")</f>
        <v/>
      </c>
      <c r="N19" s="144" t="str" cm="1">
        <f t="array" ref="N19">_xlfn.IFS(E19="地球研外の資金", 申請書!$T$35, TRUE, "")</f>
        <v/>
      </c>
      <c r="O19" s="144" t="str" cm="1">
        <f t="array" ref="O19">_xlfn.IFS(E19="地球研外の資金", 申請書!$I$35, TRUE, "")</f>
        <v/>
      </c>
      <c r="P19" s="144" t="str" cm="1">
        <f t="array" ref="P19">_xlfn.IFS(E19="地球研外の資金", 申請書!$F$44, TRUE, "")</f>
        <v/>
      </c>
      <c r="Q19" s="144" t="str" cm="1">
        <f t="array" ref="Q19">_xlfn.IFS(E19="地球研外の資金", 申請書!$E$45, TRUE, "")</f>
        <v/>
      </c>
      <c r="S19" s="144" t="str">
        <f>SUBSTITUTE(申請書!G21," ", "")</f>
        <v>（選択）</v>
      </c>
      <c r="Z19" s="144" t="str">
        <f>申請書!AC21</f>
        <v xml:space="preserve"> </v>
      </c>
      <c r="AA19" s="158">
        <f>申請書!AE21</f>
        <v>0</v>
      </c>
      <c r="AH19" s="144" t="str">
        <f>申請書!$P$38&amp;", "&amp;申請書!$AA$38&amp;", "&amp;申請書!$I$40&amp;", "&amp;申請書!$I$41</f>
        <v xml:space="preserve">（選択）, , , </v>
      </c>
      <c r="AI19" s="144">
        <f>申請書!$AA$36</f>
        <v>0</v>
      </c>
      <c r="AJ19" s="144" t="str">
        <f>申請書!$AE$12</f>
        <v>（選択）</v>
      </c>
      <c r="CU19" s="144"/>
    </row>
    <row r="20" spans="1:99">
      <c r="A20" s="145">
        <f>申請書!A22</f>
        <v>0</v>
      </c>
      <c r="B20" s="144">
        <f>申請書!$AC$5</f>
        <v>0</v>
      </c>
      <c r="C20" s="144">
        <f>申請書!$AC$6</f>
        <v>0</v>
      </c>
      <c r="D20" s="144"/>
      <c r="E20" s="144">
        <f>申請書!$E$38</f>
        <v>0</v>
      </c>
      <c r="F20" s="144" t="str">
        <f>申請書!$P$38</f>
        <v>（選択）</v>
      </c>
      <c r="G20" s="144"/>
      <c r="H20" s="144" cm="1">
        <f t="array" ref="H20">_xlfn.IFS(OR(F20="同位体環境学事業経費",F20="計測・分析部門経費"),"計測・分析部門",OR(F20="基幹研究（人新世）経費"),"特定推進研究", OR(E20="地球研外の資金"),"所外利用者", TRUE, AI20)</f>
        <v>0</v>
      </c>
      <c r="I20" s="144"/>
      <c r="J20" s="144"/>
      <c r="K20" s="144" t="str">
        <f>IF(OR(申請書!$AE$12="２．同位体環境学（計測）", 申請書!$AE$12="２．同位体環境学（計測_超過）", 申請書!$AE$12="４．同位体環境学（S連携）", 申請書!$AE$12="４．同位体環境学（S連携_超過）", 申請書!$AE$12="５．同位体環境学（一般）"), 申請書!$AA$37&amp;TEXT(申請書!$AJ$37, "000"), "")</f>
        <v/>
      </c>
      <c r="L20" s="144" t="str">
        <f>IF(OR(申請書!$AE$12="２．同位体環境学（計測）", 申請書!$AE$12="２．同位体環境学（計測_超過）", 申請書!$AE$12="４．同位体環境学（S連携）", 申請書!$AE$12="４．同位体環境学（S連携_超過）", 申請書!$AE$12="５．同位体環境学（一般）"), 申請書!$P$37, "")</f>
        <v/>
      </c>
      <c r="M20" s="144" t="str" cm="1">
        <f t="array" ref="M20">_xlfn.IFS(E20="地球研外の資金", 申請書!$AA$36, TRUE, "")</f>
        <v/>
      </c>
      <c r="N20" s="144" t="str" cm="1">
        <f t="array" ref="N20">_xlfn.IFS(E20="地球研外の資金", 申請書!$T$35, TRUE, "")</f>
        <v/>
      </c>
      <c r="O20" s="144" t="str" cm="1">
        <f t="array" ref="O20">_xlfn.IFS(E20="地球研外の資金", 申請書!$I$35, TRUE, "")</f>
        <v/>
      </c>
      <c r="P20" s="144" t="str" cm="1">
        <f t="array" ref="P20">_xlfn.IFS(E20="地球研外の資金", 申請書!$F$44, TRUE, "")</f>
        <v/>
      </c>
      <c r="Q20" s="144" t="str" cm="1">
        <f t="array" ref="Q20">_xlfn.IFS(E20="地球研外の資金", 申請書!$E$45, TRUE, "")</f>
        <v/>
      </c>
      <c r="S20" s="144" t="str">
        <f>SUBSTITUTE(申請書!G22," ", "")</f>
        <v>（選択）</v>
      </c>
      <c r="Z20" s="144" t="str">
        <f>申請書!AC22</f>
        <v xml:space="preserve"> </v>
      </c>
      <c r="AA20" s="158">
        <f>申請書!AE22</f>
        <v>0</v>
      </c>
      <c r="AH20" s="144" t="str">
        <f>申請書!$P$38&amp;", "&amp;申請書!$AA$38&amp;", "&amp;申請書!$I$40&amp;", "&amp;申請書!$I$41</f>
        <v xml:space="preserve">（選択）, , , </v>
      </c>
      <c r="AI20" s="144">
        <f>申請書!$AA$36</f>
        <v>0</v>
      </c>
      <c r="AJ20" s="144" t="str">
        <f>申請書!$AE$12</f>
        <v>（選択）</v>
      </c>
      <c r="CU20" s="144"/>
    </row>
    <row r="21" spans="1:99">
      <c r="A21" s="145">
        <f>申請書!A23</f>
        <v>0</v>
      </c>
      <c r="B21" s="144">
        <f>申請書!$AC$5</f>
        <v>0</v>
      </c>
      <c r="C21" s="144">
        <f>申請書!$AC$6</f>
        <v>0</v>
      </c>
      <c r="D21" s="144"/>
      <c r="E21" s="144">
        <f>申請書!$E$38</f>
        <v>0</v>
      </c>
      <c r="F21" s="144" t="str">
        <f>申請書!$P$38</f>
        <v>（選択）</v>
      </c>
      <c r="G21" s="144"/>
      <c r="H21" s="144" cm="1">
        <f t="array" ref="H21">_xlfn.IFS(OR(F21="同位体環境学事業経費",F21="計測・分析部門経費"),"計測・分析部門",OR(F21="基幹研究（人新世）経費"),"特定推進研究", OR(E21="地球研外の資金"),"所外利用者", TRUE, AI21)</f>
        <v>0</v>
      </c>
      <c r="I21" s="144"/>
      <c r="J21" s="144"/>
      <c r="K21" s="144" t="str">
        <f>IF(OR(申請書!$AE$12="２．同位体環境学（計測）", 申請書!$AE$12="２．同位体環境学（計測_超過）", 申請書!$AE$12="４．同位体環境学（S連携）", 申請書!$AE$12="４．同位体環境学（S連携_超過）", 申請書!$AE$12="５．同位体環境学（一般）"), 申請書!$AA$37&amp;TEXT(申請書!$AJ$37, "000"), "")</f>
        <v/>
      </c>
      <c r="L21" s="144" t="str">
        <f>IF(OR(申請書!$AE$12="２．同位体環境学（計測）", 申請書!$AE$12="２．同位体環境学（計測_超過）", 申請書!$AE$12="４．同位体環境学（S連携）", 申請書!$AE$12="４．同位体環境学（S連携_超過）", 申請書!$AE$12="５．同位体環境学（一般）"), 申請書!$P$37, "")</f>
        <v/>
      </c>
      <c r="M21" s="144" t="str" cm="1">
        <f t="array" ref="M21">_xlfn.IFS(E21="地球研外の資金", 申請書!$AA$36, TRUE, "")</f>
        <v/>
      </c>
      <c r="N21" s="144" t="str" cm="1">
        <f t="array" ref="N21">_xlfn.IFS(E21="地球研外の資金", 申請書!$T$35, TRUE, "")</f>
        <v/>
      </c>
      <c r="O21" s="144" t="str" cm="1">
        <f t="array" ref="O21">_xlfn.IFS(E21="地球研外の資金", 申請書!$I$35, TRUE, "")</f>
        <v/>
      </c>
      <c r="P21" s="144" t="str" cm="1">
        <f t="array" ref="P21">_xlfn.IFS(E21="地球研外の資金", 申請書!$F$44, TRUE, "")</f>
        <v/>
      </c>
      <c r="Q21" s="144" t="str" cm="1">
        <f t="array" ref="Q21">_xlfn.IFS(E21="地球研外の資金", 申請書!$E$45, TRUE, "")</f>
        <v/>
      </c>
      <c r="S21" s="144" t="str">
        <f>SUBSTITUTE(申請書!G23," ", "")</f>
        <v>（選択）</v>
      </c>
      <c r="Z21" s="144" t="str">
        <f>申請書!AC23</f>
        <v xml:space="preserve"> </v>
      </c>
      <c r="AA21" s="158">
        <f>申請書!AE23</f>
        <v>0</v>
      </c>
      <c r="AH21" s="144" t="str">
        <f>申請書!$P$38&amp;", "&amp;申請書!$AA$38&amp;", "&amp;申請書!$I$40&amp;", "&amp;申請書!$I$41</f>
        <v xml:space="preserve">（選択）, , , </v>
      </c>
      <c r="AI21" s="144">
        <f>申請書!$AA$36</f>
        <v>0</v>
      </c>
      <c r="AJ21" s="144" t="str">
        <f>申請書!$AE$12</f>
        <v>（選択）</v>
      </c>
      <c r="CU21" s="144"/>
    </row>
    <row r="22" spans="1:99">
      <c r="A22" s="145">
        <f>申請書!A24</f>
        <v>0</v>
      </c>
      <c r="B22" s="144">
        <f>申請書!$AC$5</f>
        <v>0</v>
      </c>
      <c r="C22" s="144">
        <f>申請書!$AC$6</f>
        <v>0</v>
      </c>
      <c r="D22" s="144"/>
      <c r="E22" s="144">
        <f>申請書!$E$38</f>
        <v>0</v>
      </c>
      <c r="F22" s="144" t="str">
        <f>申請書!$P$38</f>
        <v>（選択）</v>
      </c>
      <c r="G22" s="144"/>
      <c r="H22" s="144" cm="1">
        <f t="array" ref="H22">_xlfn.IFS(OR(F22="同位体環境学事業経費",F22="計測・分析部門経費"),"計測・分析部門",OR(F22="基幹研究（人新世）経費"),"特定推進研究", OR(E22="地球研外の資金"),"所外利用者", TRUE, AI22)</f>
        <v>0</v>
      </c>
      <c r="I22" s="144"/>
      <c r="J22" s="144"/>
      <c r="K22" s="144" t="str">
        <f>IF(OR(申請書!$AE$12="２．同位体環境学（計測）", 申請書!$AE$12="２．同位体環境学（計測_超過）", 申請書!$AE$12="４．同位体環境学（S連携）", 申請書!$AE$12="４．同位体環境学（S連携_超過）", 申請書!$AE$12="５．同位体環境学（一般）"), 申請書!$AA$37&amp;TEXT(申請書!$AJ$37, "000"), "")</f>
        <v/>
      </c>
      <c r="L22" s="144" t="str">
        <f>IF(OR(申請書!$AE$12="２．同位体環境学（計測）", 申請書!$AE$12="２．同位体環境学（計測_超過）", 申請書!$AE$12="４．同位体環境学（S連携）", 申請書!$AE$12="４．同位体環境学（S連携_超過）", 申請書!$AE$12="５．同位体環境学（一般）"), 申請書!$P$37, "")</f>
        <v/>
      </c>
      <c r="M22" s="144" t="str" cm="1">
        <f t="array" ref="M22">_xlfn.IFS(E22="地球研外の資金", 申請書!$AA$36, TRUE, "")</f>
        <v/>
      </c>
      <c r="N22" s="144" t="str" cm="1">
        <f t="array" ref="N22">_xlfn.IFS(E22="地球研外の資金", 申請書!$T$35, TRUE, "")</f>
        <v/>
      </c>
      <c r="O22" s="144" t="str" cm="1">
        <f t="array" ref="O22">_xlfn.IFS(E22="地球研外の資金", 申請書!$I$35, TRUE, "")</f>
        <v/>
      </c>
      <c r="P22" s="144" t="str" cm="1">
        <f t="array" ref="P22">_xlfn.IFS(E22="地球研外の資金", 申請書!$F$44, TRUE, "")</f>
        <v/>
      </c>
      <c r="Q22" s="144" t="str" cm="1">
        <f t="array" ref="Q22">_xlfn.IFS(E22="地球研外の資金", 申請書!$E$45, TRUE, "")</f>
        <v/>
      </c>
      <c r="S22" s="144" t="str">
        <f>SUBSTITUTE(申請書!G24," ", "")</f>
        <v>（選択）</v>
      </c>
      <c r="Z22" s="144" t="str">
        <f>申請書!AC24</f>
        <v xml:space="preserve"> </v>
      </c>
      <c r="AA22" s="158">
        <f>申請書!AE24</f>
        <v>0</v>
      </c>
      <c r="AH22" s="144" t="str">
        <f>申請書!$P$38&amp;", "&amp;申請書!$AA$38&amp;", "&amp;申請書!$I$40&amp;", "&amp;申請書!$I$41</f>
        <v xml:space="preserve">（選択）, , , </v>
      </c>
      <c r="AI22" s="144">
        <f>申請書!$AA$36</f>
        <v>0</v>
      </c>
      <c r="AJ22" s="144" t="str">
        <f>申請書!$AE$12</f>
        <v>（選択）</v>
      </c>
      <c r="CU22" s="144"/>
    </row>
  </sheetData>
  <sheetProtection algorithmName="SHA-512" hashValue="qbgYAHFohJ+JMmCLRRfHviI6TM0GR4g8/pT59Oh6Gi5GNx+H+mlmOhWuKHqyVxaICg/BxULjQf0tKwcM5tysnA==" saltValue="7wTeWXSWr9K0lStQtWDrcg==" spinCount="100000" sheet="1" objects="1" selectLockedCells="1"/>
  <mergeCells count="1">
    <mergeCell ref="E4:G4"/>
  </mergeCells>
  <phoneticPr fontId="2"/>
  <conditionalFormatting sqref="J5">
    <cfRule type="cellIs" dxfId="74" priority="7" operator="equal">
      <formula>"利用しない"</formula>
    </cfRule>
    <cfRule type="cellIs" dxfId="73" priority="8" operator="equal">
      <formula>"制限日なし"</formula>
    </cfRule>
  </conditionalFormatting>
  <conditionalFormatting sqref="J5:J10">
    <cfRule type="cellIs" dxfId="72" priority="1" operator="equal">
      <formula>"利用する"</formula>
    </cfRule>
  </conditionalFormatting>
  <pageMargins left="0.7" right="0.7" top="0.75" bottom="0.75" header="0.3" footer="0.3"/>
  <pageSetup paperSize="9" orientation="portrait" horizontalDpi="0" verticalDpi="0"/>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D0421EC1-3F4F-8140-9BB7-71D647A94174}">
  <sheetPr>
    <pageSetUpPr fitToPage="1"/>
  </sheetPr>
  <dimension ref="A1:Z79"/>
  <sheetViews>
    <sheetView view="pageLayout" zoomScale="130" zoomScaleNormal="100" zoomScalePageLayoutView="130" workbookViewId="0">
      <selection activeCell="A4" sqref="A4:Z4"/>
    </sheetView>
  </sheetViews>
  <sheetFormatPr baseColWidth="10" defaultRowHeight="17"/>
  <cols>
    <col min="1" max="34" width="2.83203125" style="164" customWidth="1"/>
    <col min="35" max="16384" width="10.83203125" style="164"/>
  </cols>
  <sheetData>
    <row r="1" spans="1:26" ht="20" customHeight="1">
      <c r="H1" s="632" t="s">
        <v>445</v>
      </c>
      <c r="I1" s="632"/>
      <c r="J1" s="632"/>
      <c r="K1" s="632"/>
      <c r="L1" s="632"/>
      <c r="M1" s="632"/>
      <c r="N1" s="632"/>
      <c r="O1" s="632"/>
      <c r="P1" s="632"/>
      <c r="Q1" s="632"/>
      <c r="R1" s="632"/>
      <c r="S1" s="632"/>
      <c r="U1" s="604" t="s">
        <v>443</v>
      </c>
      <c r="V1" s="604"/>
      <c r="W1" s="602">
        <f ca="1">TODAY()</f>
        <v>46093</v>
      </c>
      <c r="X1" s="602"/>
      <c r="Y1" s="602"/>
      <c r="Z1" s="602"/>
    </row>
    <row r="2" spans="1:26" ht="20" customHeight="1">
      <c r="H2" s="632"/>
      <c r="I2" s="632"/>
      <c r="J2" s="632"/>
      <c r="K2" s="632"/>
      <c r="L2" s="632"/>
      <c r="M2" s="632"/>
      <c r="N2" s="632"/>
      <c r="O2" s="632"/>
      <c r="P2" s="632"/>
      <c r="Q2" s="632"/>
      <c r="R2" s="632"/>
      <c r="S2" s="632"/>
      <c r="U2" s="604" t="s">
        <v>444</v>
      </c>
      <c r="V2" s="604"/>
      <c r="W2" s="603">
        <f>計測・分析部門使用欄!K1</f>
        <v>0</v>
      </c>
      <c r="X2" s="603"/>
      <c r="Y2" s="603"/>
      <c r="Z2" s="603"/>
    </row>
    <row r="3" spans="1:26" ht="20" customHeight="1"/>
    <row r="4" spans="1:26" ht="32" customHeight="1">
      <c r="A4" s="644" t="str">
        <f>計測・分析部門使用欄!D2&amp;"　御中"</f>
        <v>0　御中</v>
      </c>
      <c r="B4" s="644"/>
      <c r="C4" s="644"/>
      <c r="D4" s="644"/>
      <c r="E4" s="644"/>
      <c r="F4" s="644"/>
      <c r="G4" s="644"/>
      <c r="H4" s="644"/>
      <c r="I4" s="644"/>
      <c r="J4" s="644"/>
      <c r="K4" s="644"/>
      <c r="L4" s="644"/>
      <c r="M4" s="644"/>
      <c r="N4" s="644"/>
      <c r="O4" s="644"/>
      <c r="P4" s="644"/>
      <c r="Q4" s="644"/>
      <c r="R4" s="644"/>
      <c r="S4" s="644"/>
      <c r="T4" s="644"/>
      <c r="U4" s="644"/>
      <c r="V4" s="644"/>
      <c r="W4" s="644"/>
      <c r="X4" s="644"/>
      <c r="Y4" s="644"/>
      <c r="Z4" s="644"/>
    </row>
    <row r="5" spans="1:26" ht="20" customHeight="1">
      <c r="A5" s="166"/>
      <c r="B5" s="166"/>
      <c r="C5" s="166"/>
      <c r="D5" s="166"/>
      <c r="E5" s="166"/>
      <c r="F5" s="166"/>
      <c r="G5" s="166"/>
      <c r="H5" s="166"/>
      <c r="I5" s="166"/>
      <c r="J5" s="166"/>
      <c r="K5" s="166"/>
      <c r="L5" s="166"/>
      <c r="M5" s="166"/>
      <c r="N5" s="166"/>
      <c r="O5" s="166"/>
      <c r="P5" s="166"/>
      <c r="Q5" s="166"/>
      <c r="R5" s="166"/>
      <c r="S5" s="166"/>
      <c r="T5" s="166"/>
      <c r="U5" s="166"/>
      <c r="V5" s="166"/>
      <c r="W5" s="166"/>
      <c r="X5" s="166"/>
      <c r="Y5" s="166"/>
      <c r="Z5" s="166"/>
    </row>
    <row r="6" spans="1:26" ht="15" customHeight="1">
      <c r="A6" s="169" t="s">
        <v>450</v>
      </c>
      <c r="B6" s="169"/>
      <c r="C6" s="169"/>
      <c r="D6" s="169"/>
      <c r="E6" s="169"/>
      <c r="F6" s="169"/>
      <c r="G6" s="169"/>
      <c r="H6" s="169"/>
      <c r="I6" s="169"/>
      <c r="J6" s="169"/>
      <c r="K6" s="169"/>
      <c r="L6" s="169"/>
      <c r="M6" s="169"/>
      <c r="P6" s="165" t="s">
        <v>446</v>
      </c>
      <c r="Q6" s="165"/>
      <c r="S6" s="169"/>
      <c r="T6" s="169"/>
      <c r="U6" s="169"/>
      <c r="V6" s="169"/>
      <c r="W6" s="169"/>
      <c r="X6" s="169"/>
      <c r="Y6" s="169"/>
      <c r="Z6" s="169"/>
    </row>
    <row r="7" spans="1:26" ht="15" customHeight="1">
      <c r="A7" s="169"/>
      <c r="B7" s="169"/>
      <c r="C7" s="169"/>
      <c r="D7" s="169"/>
      <c r="E7" s="169"/>
      <c r="F7" s="169"/>
      <c r="G7" s="169"/>
      <c r="H7" s="169"/>
      <c r="I7" s="169"/>
      <c r="J7" s="169"/>
      <c r="K7" s="169"/>
      <c r="L7" s="169"/>
      <c r="M7" s="169"/>
      <c r="P7" s="174" t="s">
        <v>398</v>
      </c>
      <c r="Q7" s="165"/>
      <c r="S7" s="169"/>
      <c r="T7" s="169"/>
      <c r="U7" s="169"/>
      <c r="V7" s="169"/>
      <c r="W7" s="169"/>
      <c r="X7" s="169"/>
      <c r="Y7" s="169"/>
      <c r="Z7" s="169"/>
    </row>
    <row r="8" spans="1:26" ht="15" customHeight="1">
      <c r="A8" s="169" t="s">
        <v>455</v>
      </c>
      <c r="B8" s="169"/>
      <c r="C8" s="169"/>
      <c r="D8" s="169" t="s">
        <v>453</v>
      </c>
      <c r="E8" s="169" t="s">
        <v>460</v>
      </c>
      <c r="H8" s="169"/>
      <c r="I8" s="169"/>
      <c r="J8" s="169"/>
      <c r="K8" s="169"/>
      <c r="L8" s="169"/>
      <c r="M8" s="169"/>
      <c r="P8" s="165" t="s">
        <v>447</v>
      </c>
      <c r="Q8" s="165"/>
      <c r="S8" s="169"/>
      <c r="T8" s="169"/>
      <c r="U8" s="169"/>
      <c r="V8" s="169"/>
      <c r="W8" s="169"/>
      <c r="X8" s="169"/>
      <c r="Y8" s="169"/>
      <c r="Z8" s="169"/>
    </row>
    <row r="9" spans="1:26" ht="15" customHeight="1">
      <c r="A9" s="169" t="s">
        <v>451</v>
      </c>
      <c r="B9" s="169"/>
      <c r="C9" s="169"/>
      <c r="D9" s="169" t="s">
        <v>453</v>
      </c>
      <c r="E9" s="169" t="s">
        <v>454</v>
      </c>
      <c r="H9" s="169"/>
      <c r="I9" s="169"/>
      <c r="J9" s="169"/>
      <c r="K9" s="169"/>
      <c r="L9" s="169"/>
      <c r="M9" s="169"/>
      <c r="P9" s="165"/>
      <c r="Q9" s="165" t="s">
        <v>448</v>
      </c>
      <c r="S9" s="169"/>
      <c r="T9" s="169"/>
      <c r="U9" s="169"/>
      <c r="V9" s="169"/>
      <c r="W9" s="169"/>
      <c r="X9" s="169"/>
      <c r="Y9" s="169"/>
      <c r="Z9" s="169"/>
    </row>
    <row r="10" spans="1:26" ht="15" customHeight="1">
      <c r="A10" s="169" t="s">
        <v>452</v>
      </c>
      <c r="B10" s="169"/>
      <c r="C10" s="169"/>
      <c r="D10" s="169" t="s">
        <v>453</v>
      </c>
      <c r="E10" s="169" t="s">
        <v>464</v>
      </c>
      <c r="H10" s="169"/>
      <c r="I10" s="169"/>
      <c r="J10" s="169"/>
      <c r="K10" s="169"/>
      <c r="L10" s="169"/>
      <c r="M10" s="169"/>
      <c r="P10" s="169"/>
      <c r="Q10" s="169"/>
      <c r="R10" s="169"/>
      <c r="S10" s="169"/>
      <c r="T10" s="169"/>
      <c r="U10" s="169"/>
      <c r="V10" s="169"/>
      <c r="W10" s="169"/>
      <c r="X10" s="169"/>
      <c r="Y10" s="169"/>
      <c r="Z10" s="169"/>
    </row>
    <row r="11" spans="1:26" ht="17" customHeight="1">
      <c r="Q11" s="169"/>
      <c r="R11" s="169"/>
      <c r="S11" s="169"/>
    </row>
    <row r="12" spans="1:26" ht="27" customHeight="1">
      <c r="A12" s="643" t="s">
        <v>465</v>
      </c>
      <c r="B12" s="643"/>
      <c r="C12" s="643"/>
      <c r="D12" s="643"/>
      <c r="E12" s="643"/>
      <c r="F12" s="643"/>
      <c r="G12" s="605">
        <f>T27</f>
        <v>0</v>
      </c>
      <c r="H12" s="605"/>
      <c r="I12" s="605"/>
      <c r="J12" s="605"/>
      <c r="K12" s="605"/>
      <c r="L12" s="605"/>
      <c r="M12" s="175"/>
      <c r="N12" s="175"/>
      <c r="O12" s="175"/>
      <c r="U12" s="606" t="s">
        <v>449</v>
      </c>
      <c r="V12" s="606"/>
      <c r="W12" s="606"/>
      <c r="X12" s="595">
        <f>計測・分析部門使用欄!K2</f>
        <v>0</v>
      </c>
      <c r="Y12" s="595"/>
      <c r="Z12" s="595"/>
    </row>
    <row r="13" spans="1:26" ht="20" customHeight="1"/>
    <row r="14" spans="1:26" ht="20" customHeight="1" thickBot="1">
      <c r="A14" s="633" t="s">
        <v>462</v>
      </c>
      <c r="B14" s="633"/>
      <c r="C14" s="633"/>
      <c r="D14" s="633"/>
      <c r="E14" s="633"/>
      <c r="F14" s="633"/>
      <c r="G14" s="633"/>
      <c r="H14" s="633"/>
      <c r="I14" s="633"/>
      <c r="J14" s="633" t="s">
        <v>456</v>
      </c>
      <c r="K14" s="633"/>
      <c r="L14" s="633"/>
      <c r="M14" s="633" t="s">
        <v>457</v>
      </c>
      <c r="N14" s="633"/>
      <c r="O14" s="633"/>
      <c r="P14" s="633" t="s">
        <v>458</v>
      </c>
      <c r="Q14" s="633"/>
      <c r="R14" s="633"/>
      <c r="S14" s="633"/>
      <c r="T14" s="633" t="s">
        <v>459</v>
      </c>
      <c r="U14" s="633"/>
      <c r="V14" s="633"/>
      <c r="W14" s="633"/>
      <c r="X14" s="633" t="s">
        <v>271</v>
      </c>
      <c r="Y14" s="633"/>
      <c r="Z14" s="633"/>
    </row>
    <row r="15" spans="1:26" ht="20" customHeight="1" thickTop="1">
      <c r="A15" s="645" t="str">
        <f>SUBSTITUTE(申請書!G19," ", "")</f>
        <v>（選択）</v>
      </c>
      <c r="B15" s="646"/>
      <c r="C15" s="646"/>
      <c r="D15" s="646"/>
      <c r="E15" s="646"/>
      <c r="F15" s="646"/>
      <c r="G15" s="646"/>
      <c r="H15" s="646"/>
      <c r="I15" s="647"/>
      <c r="J15" s="640">
        <f>申請書!AA19</f>
        <v>0</v>
      </c>
      <c r="K15" s="641"/>
      <c r="L15" s="642"/>
      <c r="M15" s="637" t="str">
        <f>申請書!AC19</f>
        <v xml:space="preserve"> </v>
      </c>
      <c r="N15" s="638"/>
      <c r="O15" s="639"/>
      <c r="P15" s="634">
        <f>申請書!AE19</f>
        <v>0</v>
      </c>
      <c r="Q15" s="635"/>
      <c r="R15" s="635"/>
      <c r="S15" s="636"/>
      <c r="T15" s="634">
        <f>申請書!AH19</f>
        <v>0</v>
      </c>
      <c r="U15" s="635"/>
      <c r="V15" s="635"/>
      <c r="W15" s="636"/>
      <c r="X15" s="648"/>
      <c r="Y15" s="648"/>
      <c r="Z15" s="649"/>
    </row>
    <row r="16" spans="1:26" ht="15" customHeight="1">
      <c r="A16" s="610" t="str">
        <f>"承認番号："&amp;申請書!A19</f>
        <v>承認番号：</v>
      </c>
      <c r="B16" s="611"/>
      <c r="C16" s="611"/>
      <c r="D16" s="611"/>
      <c r="E16" s="611"/>
      <c r="F16" s="611"/>
      <c r="G16" s="611"/>
      <c r="H16" s="611"/>
      <c r="I16" s="612"/>
      <c r="J16" s="607"/>
      <c r="K16" s="608"/>
      <c r="L16" s="609"/>
      <c r="M16" s="607"/>
      <c r="N16" s="608"/>
      <c r="O16" s="609"/>
      <c r="P16" s="607"/>
      <c r="Q16" s="608"/>
      <c r="R16" s="608"/>
      <c r="S16" s="609"/>
      <c r="T16" s="607"/>
      <c r="U16" s="608"/>
      <c r="V16" s="608"/>
      <c r="W16" s="609"/>
      <c r="X16" s="625"/>
      <c r="Y16" s="625"/>
      <c r="Z16" s="626"/>
    </row>
    <row r="17" spans="1:26" ht="20" customHeight="1">
      <c r="A17" s="627" t="str">
        <f>SUBSTITUTE(申請書!G20," ", "")</f>
        <v>（選択）</v>
      </c>
      <c r="B17" s="628"/>
      <c r="C17" s="628"/>
      <c r="D17" s="628"/>
      <c r="E17" s="628"/>
      <c r="F17" s="628"/>
      <c r="G17" s="628"/>
      <c r="H17" s="628"/>
      <c r="I17" s="629"/>
      <c r="J17" s="619">
        <f>申請書!AA20</f>
        <v>0</v>
      </c>
      <c r="K17" s="620"/>
      <c r="L17" s="621"/>
      <c r="M17" s="613" t="str">
        <f>申請書!AC20</f>
        <v xml:space="preserve"> </v>
      </c>
      <c r="N17" s="614"/>
      <c r="O17" s="615"/>
      <c r="P17" s="616">
        <f>申請書!AE20</f>
        <v>0</v>
      </c>
      <c r="Q17" s="617"/>
      <c r="R17" s="617"/>
      <c r="S17" s="618"/>
      <c r="T17" s="616">
        <f>申請書!AH20</f>
        <v>0</v>
      </c>
      <c r="U17" s="617"/>
      <c r="V17" s="617"/>
      <c r="W17" s="618"/>
      <c r="X17" s="623"/>
      <c r="Y17" s="623"/>
      <c r="Z17" s="624"/>
    </row>
    <row r="18" spans="1:26" ht="15" customHeight="1">
      <c r="A18" s="610" t="str">
        <f>"承認番号："&amp;申請書!A20</f>
        <v>承認番号：</v>
      </c>
      <c r="B18" s="611"/>
      <c r="C18" s="611"/>
      <c r="D18" s="611"/>
      <c r="E18" s="611"/>
      <c r="F18" s="611"/>
      <c r="G18" s="611"/>
      <c r="H18" s="611"/>
      <c r="I18" s="612"/>
      <c r="J18" s="607"/>
      <c r="K18" s="608"/>
      <c r="L18" s="609"/>
      <c r="M18" s="607"/>
      <c r="N18" s="608"/>
      <c r="O18" s="609"/>
      <c r="P18" s="607"/>
      <c r="Q18" s="608"/>
      <c r="R18" s="608"/>
      <c r="S18" s="609"/>
      <c r="T18" s="607"/>
      <c r="U18" s="608"/>
      <c r="V18" s="608"/>
      <c r="W18" s="609"/>
      <c r="X18" s="625"/>
      <c r="Y18" s="625"/>
      <c r="Z18" s="626"/>
    </row>
    <row r="19" spans="1:26" ht="20" customHeight="1">
      <c r="A19" s="627" t="str">
        <f>SUBSTITUTE(申請書!G21," ", "")</f>
        <v>（選択）</v>
      </c>
      <c r="B19" s="628"/>
      <c r="C19" s="628"/>
      <c r="D19" s="628"/>
      <c r="E19" s="628"/>
      <c r="F19" s="628"/>
      <c r="G19" s="628"/>
      <c r="H19" s="628"/>
      <c r="I19" s="629"/>
      <c r="J19" s="619">
        <f>申請書!AA21</f>
        <v>0</v>
      </c>
      <c r="K19" s="620"/>
      <c r="L19" s="621"/>
      <c r="M19" s="613" t="str">
        <f>申請書!AC21</f>
        <v xml:space="preserve"> </v>
      </c>
      <c r="N19" s="614"/>
      <c r="O19" s="615"/>
      <c r="P19" s="616">
        <f>申請書!AE21</f>
        <v>0</v>
      </c>
      <c r="Q19" s="617"/>
      <c r="R19" s="617"/>
      <c r="S19" s="618"/>
      <c r="T19" s="616">
        <f>申請書!AH21</f>
        <v>0</v>
      </c>
      <c r="U19" s="617"/>
      <c r="V19" s="617"/>
      <c r="W19" s="618"/>
      <c r="X19" s="623"/>
      <c r="Y19" s="623"/>
      <c r="Z19" s="624"/>
    </row>
    <row r="20" spans="1:26" ht="15" customHeight="1">
      <c r="A20" s="610" t="str">
        <f>"承認番号："&amp;申請書!A21</f>
        <v>承認番号：</v>
      </c>
      <c r="B20" s="611"/>
      <c r="C20" s="611"/>
      <c r="D20" s="611"/>
      <c r="E20" s="611"/>
      <c r="F20" s="611"/>
      <c r="G20" s="611"/>
      <c r="H20" s="611"/>
      <c r="I20" s="612"/>
      <c r="J20" s="607"/>
      <c r="K20" s="608"/>
      <c r="L20" s="609"/>
      <c r="M20" s="607"/>
      <c r="N20" s="608"/>
      <c r="O20" s="609"/>
      <c r="P20" s="607"/>
      <c r="Q20" s="608"/>
      <c r="R20" s="608"/>
      <c r="S20" s="609"/>
      <c r="T20" s="607"/>
      <c r="U20" s="608"/>
      <c r="V20" s="608"/>
      <c r="W20" s="609"/>
      <c r="X20" s="625"/>
      <c r="Y20" s="625"/>
      <c r="Z20" s="626"/>
    </row>
    <row r="21" spans="1:26" ht="20" customHeight="1">
      <c r="A21" s="627" t="str">
        <f>SUBSTITUTE(申請書!G22," ", "")</f>
        <v>（選択）</v>
      </c>
      <c r="B21" s="628"/>
      <c r="C21" s="628"/>
      <c r="D21" s="628"/>
      <c r="E21" s="628"/>
      <c r="F21" s="628"/>
      <c r="G21" s="628"/>
      <c r="H21" s="628"/>
      <c r="I21" s="629"/>
      <c r="J21" s="619">
        <f>申請書!AA22</f>
        <v>0</v>
      </c>
      <c r="K21" s="620"/>
      <c r="L21" s="621"/>
      <c r="M21" s="613" t="str">
        <f>申請書!AC22</f>
        <v xml:space="preserve"> </v>
      </c>
      <c r="N21" s="614"/>
      <c r="O21" s="615"/>
      <c r="P21" s="616">
        <f>申請書!AE22</f>
        <v>0</v>
      </c>
      <c r="Q21" s="617"/>
      <c r="R21" s="617"/>
      <c r="S21" s="618"/>
      <c r="T21" s="616">
        <f>申請書!AH22</f>
        <v>0</v>
      </c>
      <c r="U21" s="617"/>
      <c r="V21" s="617"/>
      <c r="W21" s="618"/>
      <c r="X21" s="623"/>
      <c r="Y21" s="623"/>
      <c r="Z21" s="624"/>
    </row>
    <row r="22" spans="1:26" ht="15" customHeight="1">
      <c r="A22" s="610" t="str">
        <f>"承認番号："&amp;申請書!A22</f>
        <v>承認番号：</v>
      </c>
      <c r="B22" s="611"/>
      <c r="C22" s="611"/>
      <c r="D22" s="611"/>
      <c r="E22" s="611"/>
      <c r="F22" s="611"/>
      <c r="G22" s="611"/>
      <c r="H22" s="611"/>
      <c r="I22" s="612"/>
      <c r="J22" s="607"/>
      <c r="K22" s="608"/>
      <c r="L22" s="609"/>
      <c r="M22" s="607"/>
      <c r="N22" s="608"/>
      <c r="O22" s="609"/>
      <c r="P22" s="607"/>
      <c r="Q22" s="608"/>
      <c r="R22" s="608"/>
      <c r="S22" s="609"/>
      <c r="T22" s="607"/>
      <c r="U22" s="608"/>
      <c r="V22" s="608"/>
      <c r="W22" s="609"/>
      <c r="X22" s="625"/>
      <c r="Y22" s="625"/>
      <c r="Z22" s="626"/>
    </row>
    <row r="23" spans="1:26" ht="20" customHeight="1">
      <c r="A23" s="627" t="str">
        <f>SUBSTITUTE(申請書!G23," ", "")</f>
        <v>（選択）</v>
      </c>
      <c r="B23" s="628"/>
      <c r="C23" s="628"/>
      <c r="D23" s="628"/>
      <c r="E23" s="628"/>
      <c r="F23" s="628"/>
      <c r="G23" s="628"/>
      <c r="H23" s="628"/>
      <c r="I23" s="629"/>
      <c r="J23" s="619">
        <f>申請書!AA23</f>
        <v>0</v>
      </c>
      <c r="K23" s="620"/>
      <c r="L23" s="621"/>
      <c r="M23" s="613" t="str">
        <f>申請書!AC23</f>
        <v xml:space="preserve"> </v>
      </c>
      <c r="N23" s="614"/>
      <c r="O23" s="615"/>
      <c r="P23" s="616">
        <f>申請書!AE23</f>
        <v>0</v>
      </c>
      <c r="Q23" s="617"/>
      <c r="R23" s="617"/>
      <c r="S23" s="618"/>
      <c r="T23" s="616">
        <f>申請書!AH23</f>
        <v>0</v>
      </c>
      <c r="U23" s="617"/>
      <c r="V23" s="617"/>
      <c r="W23" s="618"/>
      <c r="X23" s="623"/>
      <c r="Y23" s="623"/>
      <c r="Z23" s="624"/>
    </row>
    <row r="24" spans="1:26" ht="15" customHeight="1">
      <c r="A24" s="610" t="str">
        <f>"承認番号："&amp;申請書!A23</f>
        <v>承認番号：</v>
      </c>
      <c r="B24" s="611"/>
      <c r="C24" s="611"/>
      <c r="D24" s="611"/>
      <c r="E24" s="611"/>
      <c r="F24" s="611"/>
      <c r="G24" s="611"/>
      <c r="H24" s="611"/>
      <c r="I24" s="612"/>
      <c r="J24" s="607"/>
      <c r="K24" s="608"/>
      <c r="L24" s="609"/>
      <c r="M24" s="607"/>
      <c r="N24" s="608"/>
      <c r="O24" s="609"/>
      <c r="P24" s="607"/>
      <c r="Q24" s="608"/>
      <c r="R24" s="608"/>
      <c r="S24" s="609"/>
      <c r="T24" s="607"/>
      <c r="U24" s="608"/>
      <c r="V24" s="608"/>
      <c r="W24" s="609"/>
      <c r="X24" s="625"/>
      <c r="Y24" s="625"/>
      <c r="Z24" s="626"/>
    </row>
    <row r="25" spans="1:26" ht="20" customHeight="1">
      <c r="A25" s="627" t="str">
        <f>SUBSTITUTE(申請書!G24," ", "")</f>
        <v>（選択）</v>
      </c>
      <c r="B25" s="628"/>
      <c r="C25" s="628"/>
      <c r="D25" s="628"/>
      <c r="E25" s="628"/>
      <c r="F25" s="628"/>
      <c r="G25" s="628"/>
      <c r="H25" s="628"/>
      <c r="I25" s="629"/>
      <c r="J25" s="619">
        <f>申請書!AA24</f>
        <v>0</v>
      </c>
      <c r="K25" s="620"/>
      <c r="L25" s="621"/>
      <c r="M25" s="613" t="str">
        <f>申請書!AC24</f>
        <v xml:space="preserve"> </v>
      </c>
      <c r="N25" s="614"/>
      <c r="O25" s="615"/>
      <c r="P25" s="616">
        <f>申請書!AE24</f>
        <v>0</v>
      </c>
      <c r="Q25" s="617"/>
      <c r="R25" s="617"/>
      <c r="S25" s="618"/>
      <c r="T25" s="616">
        <f>申請書!AH24</f>
        <v>0</v>
      </c>
      <c r="U25" s="617"/>
      <c r="V25" s="617"/>
      <c r="W25" s="618"/>
      <c r="X25" s="623"/>
      <c r="Y25" s="623"/>
      <c r="Z25" s="624"/>
    </row>
    <row r="26" spans="1:26" ht="15" customHeight="1">
      <c r="A26" s="610" t="str">
        <f>"承認番号："&amp;申請書!A24</f>
        <v>承認番号：</v>
      </c>
      <c r="B26" s="611"/>
      <c r="C26" s="611"/>
      <c r="D26" s="611"/>
      <c r="E26" s="611"/>
      <c r="F26" s="611"/>
      <c r="G26" s="611"/>
      <c r="H26" s="611"/>
      <c r="I26" s="612"/>
      <c r="J26" s="607"/>
      <c r="K26" s="608"/>
      <c r="L26" s="609"/>
      <c r="M26" s="607"/>
      <c r="N26" s="608"/>
      <c r="O26" s="609"/>
      <c r="P26" s="607"/>
      <c r="Q26" s="608"/>
      <c r="R26" s="608"/>
      <c r="S26" s="609"/>
      <c r="T26" s="607"/>
      <c r="U26" s="608"/>
      <c r="V26" s="608"/>
      <c r="W26" s="609"/>
      <c r="X26" s="625"/>
      <c r="Y26" s="625"/>
      <c r="Z26" s="626"/>
    </row>
    <row r="27" spans="1:26" ht="20" customHeight="1">
      <c r="A27" s="622" t="s">
        <v>463</v>
      </c>
      <c r="B27" s="622"/>
      <c r="C27" s="622"/>
      <c r="D27" s="622"/>
      <c r="E27" s="622"/>
      <c r="F27" s="622"/>
      <c r="G27" s="622"/>
      <c r="H27" s="622"/>
      <c r="I27" s="622"/>
      <c r="J27" s="622"/>
      <c r="K27" s="622"/>
      <c r="L27" s="622"/>
      <c r="M27" s="622"/>
      <c r="N27" s="622"/>
      <c r="O27" s="622"/>
      <c r="P27" s="622"/>
      <c r="Q27" s="622"/>
      <c r="R27" s="622"/>
      <c r="S27" s="622"/>
      <c r="T27" s="631">
        <f>SUM(T15:W26)</f>
        <v>0</v>
      </c>
      <c r="U27" s="631"/>
      <c r="V27" s="631"/>
      <c r="W27" s="631"/>
      <c r="X27" s="630"/>
      <c r="Y27" s="630"/>
      <c r="Z27" s="630"/>
    </row>
    <row r="28" spans="1:26" ht="8" customHeight="1">
      <c r="A28" s="169"/>
      <c r="B28" s="169"/>
      <c r="C28" s="169"/>
      <c r="D28" s="169"/>
      <c r="E28" s="169"/>
      <c r="F28" s="169"/>
      <c r="G28" s="169"/>
      <c r="H28" s="169"/>
      <c r="I28" s="169"/>
      <c r="J28" s="169"/>
      <c r="K28" s="169"/>
      <c r="L28" s="169"/>
      <c r="M28" s="169"/>
      <c r="N28" s="169"/>
      <c r="O28" s="169"/>
      <c r="P28" s="169"/>
      <c r="Q28" s="173"/>
      <c r="R28" s="173"/>
      <c r="S28" s="171"/>
      <c r="T28" s="171"/>
      <c r="U28" s="171"/>
      <c r="V28" s="171"/>
      <c r="W28" s="171"/>
      <c r="X28" s="169"/>
      <c r="Y28" s="169"/>
      <c r="Z28" s="169"/>
    </row>
    <row r="29" spans="1:26" ht="20" customHeight="1">
      <c r="A29" s="170" t="s">
        <v>461</v>
      </c>
      <c r="B29" s="172"/>
      <c r="C29" s="172"/>
      <c r="D29" s="167"/>
      <c r="E29" s="167"/>
      <c r="F29" s="167"/>
      <c r="G29" s="167"/>
      <c r="H29" s="167"/>
      <c r="I29" s="167"/>
      <c r="J29" s="167"/>
      <c r="K29" s="167"/>
      <c r="L29" s="167"/>
      <c r="M29" s="167"/>
      <c r="N29" s="167"/>
      <c r="O29" s="167"/>
      <c r="P29" s="167"/>
      <c r="Q29" s="167"/>
      <c r="R29" s="167"/>
      <c r="S29" s="167"/>
      <c r="T29" s="167"/>
      <c r="U29" s="167"/>
      <c r="V29" s="167"/>
      <c r="W29" s="167"/>
      <c r="X29" s="167"/>
      <c r="Y29" s="167"/>
      <c r="Z29" s="168"/>
    </row>
    <row r="30" spans="1:26" ht="20" customHeight="1">
      <c r="A30" s="596"/>
      <c r="B30" s="597"/>
      <c r="C30" s="597"/>
      <c r="D30" s="597"/>
      <c r="E30" s="597"/>
      <c r="F30" s="597"/>
      <c r="G30" s="597"/>
      <c r="H30" s="597"/>
      <c r="I30" s="597"/>
      <c r="J30" s="597"/>
      <c r="K30" s="597"/>
      <c r="L30" s="597"/>
      <c r="M30" s="597"/>
      <c r="N30" s="597"/>
      <c r="O30" s="597"/>
      <c r="P30" s="597"/>
      <c r="Q30" s="597"/>
      <c r="R30" s="597"/>
      <c r="S30" s="597"/>
      <c r="T30" s="597"/>
      <c r="U30" s="597"/>
      <c r="V30" s="597"/>
      <c r="W30" s="597"/>
      <c r="X30" s="597"/>
      <c r="Y30" s="597"/>
      <c r="Z30" s="598"/>
    </row>
    <row r="31" spans="1:26" ht="20" customHeight="1">
      <c r="A31" s="596"/>
      <c r="B31" s="597"/>
      <c r="C31" s="597"/>
      <c r="D31" s="597"/>
      <c r="E31" s="597"/>
      <c r="F31" s="597"/>
      <c r="G31" s="597"/>
      <c r="H31" s="597"/>
      <c r="I31" s="597"/>
      <c r="J31" s="597"/>
      <c r="K31" s="597"/>
      <c r="L31" s="597"/>
      <c r="M31" s="597"/>
      <c r="N31" s="597"/>
      <c r="O31" s="597"/>
      <c r="P31" s="597"/>
      <c r="Q31" s="597"/>
      <c r="R31" s="597"/>
      <c r="S31" s="597"/>
      <c r="T31" s="597"/>
      <c r="U31" s="597"/>
      <c r="V31" s="597"/>
      <c r="W31" s="597"/>
      <c r="X31" s="597"/>
      <c r="Y31" s="597"/>
      <c r="Z31" s="598"/>
    </row>
    <row r="32" spans="1:26" ht="20" customHeight="1">
      <c r="A32" s="596"/>
      <c r="B32" s="597"/>
      <c r="C32" s="597"/>
      <c r="D32" s="597"/>
      <c r="E32" s="597"/>
      <c r="F32" s="597"/>
      <c r="G32" s="597"/>
      <c r="H32" s="597"/>
      <c r="I32" s="597"/>
      <c r="J32" s="597"/>
      <c r="K32" s="597"/>
      <c r="L32" s="597"/>
      <c r="M32" s="597"/>
      <c r="N32" s="597"/>
      <c r="O32" s="597"/>
      <c r="P32" s="597"/>
      <c r="Q32" s="597"/>
      <c r="R32" s="597"/>
      <c r="S32" s="597"/>
      <c r="T32" s="597"/>
      <c r="U32" s="597"/>
      <c r="V32" s="597"/>
      <c r="W32" s="597"/>
      <c r="X32" s="597"/>
      <c r="Y32" s="597"/>
      <c r="Z32" s="598"/>
    </row>
    <row r="33" spans="1:26" ht="20" customHeight="1">
      <c r="A33" s="596"/>
      <c r="B33" s="597"/>
      <c r="C33" s="597"/>
      <c r="D33" s="597"/>
      <c r="E33" s="597"/>
      <c r="F33" s="597"/>
      <c r="G33" s="597"/>
      <c r="H33" s="597"/>
      <c r="I33" s="597"/>
      <c r="J33" s="597"/>
      <c r="K33" s="597"/>
      <c r="L33" s="597"/>
      <c r="M33" s="597"/>
      <c r="N33" s="597"/>
      <c r="O33" s="597"/>
      <c r="P33" s="597"/>
      <c r="Q33" s="597"/>
      <c r="R33" s="597"/>
      <c r="S33" s="597"/>
      <c r="T33" s="597"/>
      <c r="U33" s="597"/>
      <c r="V33" s="597"/>
      <c r="W33" s="597"/>
      <c r="X33" s="597"/>
      <c r="Y33" s="597"/>
      <c r="Z33" s="598"/>
    </row>
    <row r="34" spans="1:26" ht="20" customHeight="1">
      <c r="A34" s="596"/>
      <c r="B34" s="597"/>
      <c r="C34" s="597"/>
      <c r="D34" s="597"/>
      <c r="E34" s="597"/>
      <c r="F34" s="597"/>
      <c r="G34" s="597"/>
      <c r="H34" s="597"/>
      <c r="I34" s="597"/>
      <c r="J34" s="597"/>
      <c r="K34" s="597"/>
      <c r="L34" s="597"/>
      <c r="M34" s="597"/>
      <c r="N34" s="597"/>
      <c r="O34" s="597"/>
      <c r="P34" s="597"/>
      <c r="Q34" s="597"/>
      <c r="R34" s="597"/>
      <c r="S34" s="597"/>
      <c r="T34" s="597"/>
      <c r="U34" s="597"/>
      <c r="V34" s="597"/>
      <c r="W34" s="597"/>
      <c r="X34" s="597"/>
      <c r="Y34" s="597"/>
      <c r="Z34" s="598"/>
    </row>
    <row r="35" spans="1:26" ht="20" customHeight="1">
      <c r="A35" s="596"/>
      <c r="B35" s="597"/>
      <c r="C35" s="597"/>
      <c r="D35" s="597"/>
      <c r="E35" s="597"/>
      <c r="F35" s="597"/>
      <c r="G35" s="597"/>
      <c r="H35" s="597"/>
      <c r="I35" s="597"/>
      <c r="J35" s="597"/>
      <c r="K35" s="597"/>
      <c r="L35" s="597"/>
      <c r="M35" s="597"/>
      <c r="N35" s="597"/>
      <c r="O35" s="597"/>
      <c r="P35" s="597"/>
      <c r="Q35" s="597"/>
      <c r="R35" s="597"/>
      <c r="S35" s="597"/>
      <c r="T35" s="597"/>
      <c r="U35" s="597"/>
      <c r="V35" s="597"/>
      <c r="W35" s="597"/>
      <c r="X35" s="597"/>
      <c r="Y35" s="597"/>
      <c r="Z35" s="598"/>
    </row>
    <row r="36" spans="1:26" ht="20" customHeight="1">
      <c r="A36" s="599"/>
      <c r="B36" s="600"/>
      <c r="C36" s="600"/>
      <c r="D36" s="600"/>
      <c r="E36" s="600"/>
      <c r="F36" s="600"/>
      <c r="G36" s="600"/>
      <c r="H36" s="600"/>
      <c r="I36" s="600"/>
      <c r="J36" s="600"/>
      <c r="K36" s="600"/>
      <c r="L36" s="600"/>
      <c r="M36" s="600"/>
      <c r="N36" s="600"/>
      <c r="O36" s="600"/>
      <c r="P36" s="600"/>
      <c r="Q36" s="600"/>
      <c r="R36" s="600"/>
      <c r="S36" s="600"/>
      <c r="T36" s="600"/>
      <c r="U36" s="600"/>
      <c r="V36" s="600"/>
      <c r="W36" s="600"/>
      <c r="X36" s="600"/>
      <c r="Y36" s="600"/>
      <c r="Z36" s="601"/>
    </row>
    <row r="37" spans="1:26" ht="20" customHeight="1"/>
    <row r="38" spans="1:26" ht="20" customHeight="1"/>
    <row r="39" spans="1:26" ht="20" customHeight="1"/>
    <row r="40" spans="1:26" ht="20" customHeight="1"/>
    <row r="41" spans="1:26" ht="20" customHeight="1"/>
    <row r="42" spans="1:26" ht="20" customHeight="1"/>
    <row r="43" spans="1:26" ht="20" customHeight="1"/>
    <row r="44" spans="1:26" ht="20" customHeight="1"/>
    <row r="45" spans="1:26" ht="20" customHeight="1"/>
    <row r="46" spans="1:26" ht="20" customHeight="1"/>
    <row r="47" spans="1:26" ht="20" customHeight="1"/>
    <row r="48" spans="1:26" ht="20" customHeight="1"/>
    <row r="49" ht="20" customHeight="1"/>
    <row r="50" ht="20" customHeight="1"/>
    <row r="51" ht="20" customHeight="1"/>
    <row r="52" ht="20" customHeight="1"/>
    <row r="53" ht="20" customHeight="1"/>
    <row r="54" ht="20" customHeight="1"/>
    <row r="55" ht="20" customHeight="1"/>
    <row r="56" ht="20" customHeight="1"/>
    <row r="57" ht="20" customHeight="1"/>
    <row r="58" ht="20" customHeight="1"/>
    <row r="59" ht="20" customHeight="1"/>
    <row r="60" ht="20" customHeight="1"/>
    <row r="61" ht="20" customHeight="1"/>
    <row r="62" ht="20" customHeight="1"/>
    <row r="63" ht="20" customHeight="1"/>
    <row r="64" ht="20" customHeight="1"/>
    <row r="65" ht="20" customHeight="1"/>
    <row r="66" ht="20" customHeight="1"/>
    <row r="67" ht="20" customHeight="1"/>
    <row r="68" ht="20" customHeight="1"/>
    <row r="69" ht="20" customHeight="1"/>
    <row r="70" ht="20" customHeight="1"/>
    <row r="71" ht="20" customHeight="1"/>
    <row r="72" ht="20" customHeight="1"/>
    <row r="73" ht="20" customHeight="1"/>
    <row r="74" ht="20" customHeight="1"/>
    <row r="75" ht="20" customHeight="1"/>
    <row r="76" ht="20" customHeight="1"/>
    <row r="77" ht="20" customHeight="1"/>
    <row r="78" ht="20" customHeight="1"/>
    <row r="79" ht="20" customHeight="1"/>
  </sheetData>
  <sheetProtection sheet="1" objects="1" scenarios="1"/>
  <mergeCells count="86">
    <mergeCell ref="A12:F12"/>
    <mergeCell ref="A14:I14"/>
    <mergeCell ref="A4:Z4"/>
    <mergeCell ref="A19:I19"/>
    <mergeCell ref="A17:I17"/>
    <mergeCell ref="T17:W17"/>
    <mergeCell ref="X14:Z14"/>
    <mergeCell ref="A15:I15"/>
    <mergeCell ref="M14:O14"/>
    <mergeCell ref="J14:L14"/>
    <mergeCell ref="X15:Z16"/>
    <mergeCell ref="X17:Z18"/>
    <mergeCell ref="J19:L19"/>
    <mergeCell ref="M19:O19"/>
    <mergeCell ref="P19:S19"/>
    <mergeCell ref="T19:W19"/>
    <mergeCell ref="H1:S2"/>
    <mergeCell ref="T14:W14"/>
    <mergeCell ref="P14:S14"/>
    <mergeCell ref="T15:W15"/>
    <mergeCell ref="P15:S15"/>
    <mergeCell ref="M15:O15"/>
    <mergeCell ref="J15:L15"/>
    <mergeCell ref="M17:O17"/>
    <mergeCell ref="P17:S17"/>
    <mergeCell ref="J16:L16"/>
    <mergeCell ref="M16:O16"/>
    <mergeCell ref="P16:S16"/>
    <mergeCell ref="T16:W16"/>
    <mergeCell ref="T20:W20"/>
    <mergeCell ref="X25:Z26"/>
    <mergeCell ref="X27:Z27"/>
    <mergeCell ref="T27:W27"/>
    <mergeCell ref="T25:W25"/>
    <mergeCell ref="T21:W21"/>
    <mergeCell ref="T22:W22"/>
    <mergeCell ref="T18:W18"/>
    <mergeCell ref="X19:Z20"/>
    <mergeCell ref="A27:S27"/>
    <mergeCell ref="X21:Z22"/>
    <mergeCell ref="J23:L23"/>
    <mergeCell ref="M23:O23"/>
    <mergeCell ref="P23:S23"/>
    <mergeCell ref="T23:W23"/>
    <mergeCell ref="X23:Z24"/>
    <mergeCell ref="A24:I24"/>
    <mergeCell ref="J24:L24"/>
    <mergeCell ref="A25:I25"/>
    <mergeCell ref="J25:L25"/>
    <mergeCell ref="M25:O25"/>
    <mergeCell ref="P25:S25"/>
    <mergeCell ref="A23:I23"/>
    <mergeCell ref="A21:I21"/>
    <mergeCell ref="J21:L21"/>
    <mergeCell ref="A16:I16"/>
    <mergeCell ref="A22:I22"/>
    <mergeCell ref="J22:L22"/>
    <mergeCell ref="M22:O22"/>
    <mergeCell ref="P22:S22"/>
    <mergeCell ref="A20:I20"/>
    <mergeCell ref="J20:L20"/>
    <mergeCell ref="M20:O20"/>
    <mergeCell ref="P20:S20"/>
    <mergeCell ref="A18:I18"/>
    <mergeCell ref="J18:L18"/>
    <mergeCell ref="M18:O18"/>
    <mergeCell ref="P18:S18"/>
    <mergeCell ref="M21:O21"/>
    <mergeCell ref="P21:S21"/>
    <mergeCell ref="J17:L17"/>
    <mergeCell ref="X12:Z12"/>
    <mergeCell ref="A30:Z36"/>
    <mergeCell ref="W1:Z1"/>
    <mergeCell ref="W2:Z2"/>
    <mergeCell ref="U1:V1"/>
    <mergeCell ref="U2:V2"/>
    <mergeCell ref="G12:L12"/>
    <mergeCell ref="U12:W12"/>
    <mergeCell ref="M24:O24"/>
    <mergeCell ref="P24:S24"/>
    <mergeCell ref="T24:W24"/>
    <mergeCell ref="A26:I26"/>
    <mergeCell ref="J26:L26"/>
    <mergeCell ref="M26:O26"/>
    <mergeCell ref="P26:S26"/>
    <mergeCell ref="T26:W26"/>
  </mergeCells>
  <phoneticPr fontId="2"/>
  <conditionalFormatting sqref="A17:I17">
    <cfRule type="containsText" dxfId="71" priority="12" operator="containsText" text="選択">
      <formula>NOT(ISERROR(SEARCH("選択",A17)))</formula>
    </cfRule>
  </conditionalFormatting>
  <conditionalFormatting sqref="A19:I19">
    <cfRule type="containsText" dxfId="70" priority="6" operator="containsText" text="選択">
      <formula>NOT(ISERROR(SEARCH("選択",A19)))</formula>
    </cfRule>
  </conditionalFormatting>
  <conditionalFormatting sqref="A21:I21">
    <cfRule type="containsText" dxfId="69" priority="5" operator="containsText" text="選択">
      <formula>NOT(ISERROR(SEARCH("選択",A21)))</formula>
    </cfRule>
  </conditionalFormatting>
  <conditionalFormatting sqref="A23:I23">
    <cfRule type="containsText" dxfId="68" priority="4" operator="containsText" text="選択">
      <formula>NOT(ISERROR(SEARCH("選択",A23)))</formula>
    </cfRule>
  </conditionalFormatting>
  <conditionalFormatting sqref="A25:I25">
    <cfRule type="containsText" dxfId="67" priority="3" operator="containsText" text="選択">
      <formula>NOT(ISERROR(SEARCH("選択",A25)))</formula>
    </cfRule>
  </conditionalFormatting>
  <conditionalFormatting sqref="J17:W17 A18:I18">
    <cfRule type="expression" dxfId="66" priority="11">
      <formula>$A$17="（選択）"</formula>
    </cfRule>
  </conditionalFormatting>
  <conditionalFormatting sqref="J19:W19 A20:I20">
    <cfRule type="expression" dxfId="65" priority="10">
      <formula>$A$19="（選択）"</formula>
    </cfRule>
  </conditionalFormatting>
  <conditionalFormatting sqref="J21:W21 A22:I22">
    <cfRule type="expression" dxfId="64" priority="9">
      <formula>$A$21="（選択）"</formula>
    </cfRule>
  </conditionalFormatting>
  <conditionalFormatting sqref="J23:W23 A24:I24">
    <cfRule type="expression" dxfId="63" priority="8">
      <formula>$A$23="（選択）"</formula>
    </cfRule>
  </conditionalFormatting>
  <conditionalFormatting sqref="J25:W25 A26:I26">
    <cfRule type="expression" dxfId="62" priority="7">
      <formula>$A$25="（選択）"</formula>
    </cfRule>
  </conditionalFormatting>
  <conditionalFormatting sqref="W2:Z2">
    <cfRule type="containsBlanks" dxfId="61" priority="2">
      <formula>LEN(TRIM(W2))=0</formula>
    </cfRule>
  </conditionalFormatting>
  <conditionalFormatting sqref="X12:Z12">
    <cfRule type="containsBlanks" dxfId="60" priority="1">
      <formula>LEN(TRIM(X12))=0</formula>
    </cfRule>
  </conditionalFormatting>
  <printOptions horizontalCentered="1" verticalCentered="1"/>
  <pageMargins left="0.98425196850393704" right="0.98425196850393704" top="1.1811023622047245" bottom="1.1811023622047245" header="0.31496062992125984" footer="0.31496062992125984"/>
  <pageSetup paperSize="9" orientation="portrait" horizontalDpi="0" verticalDpi="0"/>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7ACC6816-3ABD-4143-B7AD-A0EA610776E3}">
  <sheetPr>
    <pageSetUpPr fitToPage="1"/>
  </sheetPr>
  <dimension ref="A1:Z79"/>
  <sheetViews>
    <sheetView view="pageLayout" zoomScale="130" zoomScaleNormal="100" zoomScalePageLayoutView="130" workbookViewId="0">
      <selection activeCell="A4" sqref="A4:Z4"/>
    </sheetView>
  </sheetViews>
  <sheetFormatPr baseColWidth="10" defaultRowHeight="17"/>
  <cols>
    <col min="1" max="34" width="2.83203125" style="164" customWidth="1"/>
    <col min="35" max="16384" width="10.83203125" style="164"/>
  </cols>
  <sheetData>
    <row r="1" spans="1:26" ht="20" customHeight="1">
      <c r="H1" s="632" t="s">
        <v>445</v>
      </c>
      <c r="I1" s="632"/>
      <c r="J1" s="632"/>
      <c r="K1" s="632"/>
      <c r="L1" s="632"/>
      <c r="M1" s="632"/>
      <c r="N1" s="632"/>
      <c r="O1" s="632"/>
      <c r="P1" s="632"/>
      <c r="Q1" s="632"/>
      <c r="R1" s="632"/>
      <c r="S1" s="632"/>
      <c r="U1" s="604" t="s">
        <v>443</v>
      </c>
      <c r="V1" s="604"/>
      <c r="W1" s="602">
        <f ca="1">TODAY()</f>
        <v>46093</v>
      </c>
      <c r="X1" s="602"/>
      <c r="Y1" s="602"/>
      <c r="Z1" s="602"/>
    </row>
    <row r="2" spans="1:26" ht="20" customHeight="1">
      <c r="H2" s="632"/>
      <c r="I2" s="632"/>
      <c r="J2" s="632"/>
      <c r="K2" s="632"/>
      <c r="L2" s="632"/>
      <c r="M2" s="632"/>
      <c r="N2" s="632"/>
      <c r="O2" s="632"/>
      <c r="P2" s="632"/>
      <c r="Q2" s="632"/>
      <c r="R2" s="632"/>
      <c r="S2" s="632"/>
      <c r="U2" s="604" t="s">
        <v>444</v>
      </c>
      <c r="V2" s="604"/>
      <c r="W2" s="603">
        <f>計測・分析部門使用欄!K1</f>
        <v>0</v>
      </c>
      <c r="X2" s="603"/>
      <c r="Y2" s="603"/>
      <c r="Z2" s="603"/>
    </row>
    <row r="3" spans="1:26" ht="20" customHeight="1"/>
    <row r="4" spans="1:26" ht="32" customHeight="1">
      <c r="A4" s="644" t="str">
        <f>計測・分析部門使用欄!D2&amp;"　"&amp;計測・分析部門使用欄!D1&amp;"　様"</f>
        <v>0　0　様</v>
      </c>
      <c r="B4" s="644"/>
      <c r="C4" s="644"/>
      <c r="D4" s="644"/>
      <c r="E4" s="644"/>
      <c r="F4" s="644"/>
      <c r="G4" s="644"/>
      <c r="H4" s="644"/>
      <c r="I4" s="644"/>
      <c r="J4" s="644"/>
      <c r="K4" s="644"/>
      <c r="L4" s="644"/>
      <c r="M4" s="644"/>
      <c r="N4" s="644"/>
      <c r="O4" s="644"/>
      <c r="P4" s="644"/>
      <c r="Q4" s="644"/>
      <c r="R4" s="644"/>
      <c r="S4" s="644"/>
      <c r="T4" s="644"/>
      <c r="U4" s="644"/>
      <c r="V4" s="644"/>
      <c r="W4" s="644"/>
      <c r="X4" s="644"/>
      <c r="Y4" s="644"/>
      <c r="Z4" s="644"/>
    </row>
    <row r="5" spans="1:26" ht="20" customHeight="1">
      <c r="A5" s="166"/>
      <c r="B5" s="166"/>
      <c r="C5" s="166"/>
      <c r="D5" s="166"/>
      <c r="E5" s="166"/>
      <c r="F5" s="166"/>
      <c r="G5" s="166"/>
      <c r="H5" s="166"/>
      <c r="I5" s="166"/>
      <c r="J5" s="166"/>
      <c r="K5" s="166"/>
      <c r="L5" s="166"/>
      <c r="M5" s="166"/>
      <c r="N5" s="166"/>
      <c r="O5" s="166"/>
      <c r="P5" s="166"/>
      <c r="Q5" s="166"/>
      <c r="R5" s="166"/>
      <c r="S5" s="166"/>
      <c r="T5" s="166"/>
      <c r="U5" s="166"/>
      <c r="V5" s="166"/>
      <c r="W5" s="166"/>
      <c r="X5" s="166"/>
      <c r="Y5" s="166"/>
      <c r="Z5" s="166"/>
    </row>
    <row r="6" spans="1:26" ht="15" customHeight="1">
      <c r="A6" s="169" t="s">
        <v>450</v>
      </c>
      <c r="B6" s="169"/>
      <c r="C6" s="169"/>
      <c r="D6" s="169"/>
      <c r="E6" s="169"/>
      <c r="F6" s="169"/>
      <c r="G6" s="169"/>
      <c r="H6" s="169"/>
      <c r="I6" s="169"/>
      <c r="J6" s="169"/>
      <c r="K6" s="169"/>
      <c r="L6" s="169"/>
      <c r="M6" s="169"/>
      <c r="P6" s="165" t="s">
        <v>446</v>
      </c>
      <c r="Q6" s="165"/>
      <c r="S6" s="169"/>
      <c r="T6" s="169"/>
      <c r="U6" s="169"/>
      <c r="V6" s="169"/>
      <c r="W6" s="169"/>
      <c r="X6" s="169"/>
      <c r="Y6" s="169"/>
      <c r="Z6" s="169"/>
    </row>
    <row r="7" spans="1:26" ht="15" customHeight="1">
      <c r="A7" s="169"/>
      <c r="B7" s="169"/>
      <c r="C7" s="169"/>
      <c r="D7" s="169"/>
      <c r="E7" s="169"/>
      <c r="F7" s="169"/>
      <c r="G7" s="169"/>
      <c r="H7" s="169"/>
      <c r="I7" s="169"/>
      <c r="J7" s="169"/>
      <c r="K7" s="169"/>
      <c r="L7" s="169"/>
      <c r="M7" s="169"/>
      <c r="P7" s="174" t="s">
        <v>398</v>
      </c>
      <c r="Q7" s="165"/>
      <c r="S7" s="169"/>
      <c r="T7" s="169"/>
      <c r="U7" s="169"/>
      <c r="V7" s="169"/>
      <c r="W7" s="169"/>
      <c r="X7" s="169"/>
      <c r="Y7" s="169"/>
      <c r="Z7" s="169"/>
    </row>
    <row r="8" spans="1:26" ht="15" customHeight="1">
      <c r="A8" s="169" t="s">
        <v>455</v>
      </c>
      <c r="B8" s="169"/>
      <c r="C8" s="169"/>
      <c r="D8" s="169" t="s">
        <v>453</v>
      </c>
      <c r="E8" s="169" t="s">
        <v>460</v>
      </c>
      <c r="H8" s="169"/>
      <c r="I8" s="169"/>
      <c r="J8" s="169"/>
      <c r="K8" s="169"/>
      <c r="L8" s="169"/>
      <c r="M8" s="169"/>
      <c r="P8" s="165" t="s">
        <v>447</v>
      </c>
      <c r="Q8" s="165"/>
      <c r="S8" s="169"/>
      <c r="T8" s="169"/>
      <c r="U8" s="169"/>
      <c r="V8" s="169"/>
      <c r="W8" s="169"/>
      <c r="X8" s="169"/>
      <c r="Y8" s="169"/>
      <c r="Z8" s="169"/>
    </row>
    <row r="9" spans="1:26" ht="15" customHeight="1">
      <c r="A9" s="169" t="s">
        <v>451</v>
      </c>
      <c r="B9" s="169"/>
      <c r="C9" s="169"/>
      <c r="D9" s="169" t="s">
        <v>453</v>
      </c>
      <c r="E9" s="169" t="s">
        <v>454</v>
      </c>
      <c r="H9" s="169"/>
      <c r="I9" s="169"/>
      <c r="J9" s="169"/>
      <c r="K9" s="169"/>
      <c r="L9" s="169"/>
      <c r="M9" s="169"/>
      <c r="P9" s="165"/>
      <c r="Q9" s="165" t="s">
        <v>448</v>
      </c>
      <c r="S9" s="169"/>
      <c r="T9" s="169"/>
      <c r="U9" s="169"/>
      <c r="V9" s="169"/>
      <c r="W9" s="169"/>
      <c r="X9" s="169"/>
      <c r="Y9" s="169"/>
      <c r="Z9" s="169"/>
    </row>
    <row r="10" spans="1:26" ht="15" customHeight="1">
      <c r="A10" s="169" t="s">
        <v>452</v>
      </c>
      <c r="B10" s="169"/>
      <c r="C10" s="169"/>
      <c r="D10" s="169" t="s">
        <v>453</v>
      </c>
      <c r="E10" s="169" t="s">
        <v>464</v>
      </c>
      <c r="H10" s="169"/>
      <c r="I10" s="169"/>
      <c r="J10" s="169"/>
      <c r="K10" s="169"/>
      <c r="L10" s="169"/>
      <c r="M10" s="169"/>
      <c r="P10" s="169"/>
      <c r="Q10" s="169"/>
      <c r="R10" s="169"/>
      <c r="S10" s="169"/>
      <c r="T10" s="169"/>
      <c r="U10" s="169"/>
      <c r="V10" s="169"/>
      <c r="W10" s="169"/>
      <c r="X10" s="169"/>
      <c r="Y10" s="169"/>
      <c r="Z10" s="169"/>
    </row>
    <row r="11" spans="1:26" ht="17" customHeight="1">
      <c r="Q11" s="169"/>
      <c r="R11" s="169"/>
      <c r="S11" s="169"/>
    </row>
    <row r="12" spans="1:26" ht="27" customHeight="1">
      <c r="A12" s="643" t="s">
        <v>465</v>
      </c>
      <c r="B12" s="643"/>
      <c r="C12" s="643"/>
      <c r="D12" s="643"/>
      <c r="E12" s="643"/>
      <c r="F12" s="643"/>
      <c r="G12" s="605">
        <f>T27</f>
        <v>0</v>
      </c>
      <c r="H12" s="605"/>
      <c r="I12" s="605"/>
      <c r="J12" s="605"/>
      <c r="K12" s="605"/>
      <c r="L12" s="605"/>
      <c r="M12" s="175"/>
      <c r="N12" s="175"/>
      <c r="O12" s="175"/>
      <c r="U12" s="606" t="s">
        <v>449</v>
      </c>
      <c r="V12" s="606"/>
      <c r="W12" s="606"/>
      <c r="X12" s="595">
        <f>計測・分析部門使用欄!K2</f>
        <v>0</v>
      </c>
      <c r="Y12" s="595"/>
      <c r="Z12" s="595"/>
    </row>
    <row r="13" spans="1:26" ht="20" customHeight="1"/>
    <row r="14" spans="1:26" ht="20" customHeight="1" thickBot="1">
      <c r="A14" s="633" t="s">
        <v>462</v>
      </c>
      <c r="B14" s="633"/>
      <c r="C14" s="633"/>
      <c r="D14" s="633"/>
      <c r="E14" s="633"/>
      <c r="F14" s="633"/>
      <c r="G14" s="633"/>
      <c r="H14" s="633"/>
      <c r="I14" s="633"/>
      <c r="J14" s="633" t="s">
        <v>456</v>
      </c>
      <c r="K14" s="633"/>
      <c r="L14" s="633"/>
      <c r="M14" s="633" t="s">
        <v>457</v>
      </c>
      <c r="N14" s="633"/>
      <c r="O14" s="633"/>
      <c r="P14" s="633" t="s">
        <v>458</v>
      </c>
      <c r="Q14" s="633"/>
      <c r="R14" s="633"/>
      <c r="S14" s="633"/>
      <c r="T14" s="633" t="s">
        <v>459</v>
      </c>
      <c r="U14" s="633"/>
      <c r="V14" s="633"/>
      <c r="W14" s="633"/>
      <c r="X14" s="633" t="s">
        <v>271</v>
      </c>
      <c r="Y14" s="633"/>
      <c r="Z14" s="633"/>
    </row>
    <row r="15" spans="1:26" ht="20" customHeight="1" thickTop="1">
      <c r="A15" s="645" t="str">
        <f>SUBSTITUTE(申請書!G19," ", "")</f>
        <v>（選択）</v>
      </c>
      <c r="B15" s="646"/>
      <c r="C15" s="646"/>
      <c r="D15" s="646"/>
      <c r="E15" s="646"/>
      <c r="F15" s="646"/>
      <c r="G15" s="646"/>
      <c r="H15" s="646"/>
      <c r="I15" s="647"/>
      <c r="J15" s="640">
        <f>申請書!AA19</f>
        <v>0</v>
      </c>
      <c r="K15" s="641"/>
      <c r="L15" s="642"/>
      <c r="M15" s="637" t="str">
        <f>申請書!AC19</f>
        <v xml:space="preserve"> </v>
      </c>
      <c r="N15" s="638"/>
      <c r="O15" s="639"/>
      <c r="P15" s="634">
        <f>申請書!AE19</f>
        <v>0</v>
      </c>
      <c r="Q15" s="635"/>
      <c r="R15" s="635"/>
      <c r="S15" s="636"/>
      <c r="T15" s="634">
        <f>申請書!AH19</f>
        <v>0</v>
      </c>
      <c r="U15" s="635"/>
      <c r="V15" s="635"/>
      <c r="W15" s="636"/>
      <c r="X15" s="648"/>
      <c r="Y15" s="648"/>
      <c r="Z15" s="649"/>
    </row>
    <row r="16" spans="1:26" ht="15" customHeight="1">
      <c r="A16" s="610" t="str">
        <f>"承認番号："&amp;申請書!A19</f>
        <v>承認番号：</v>
      </c>
      <c r="B16" s="611"/>
      <c r="C16" s="611"/>
      <c r="D16" s="611"/>
      <c r="E16" s="611"/>
      <c r="F16" s="611"/>
      <c r="G16" s="611"/>
      <c r="H16" s="611"/>
      <c r="I16" s="612"/>
      <c r="J16" s="607"/>
      <c r="K16" s="608"/>
      <c r="L16" s="609"/>
      <c r="M16" s="607"/>
      <c r="N16" s="608"/>
      <c r="O16" s="609"/>
      <c r="P16" s="607"/>
      <c r="Q16" s="608"/>
      <c r="R16" s="608"/>
      <c r="S16" s="609"/>
      <c r="T16" s="607"/>
      <c r="U16" s="608"/>
      <c r="V16" s="608"/>
      <c r="W16" s="609"/>
      <c r="X16" s="625"/>
      <c r="Y16" s="625"/>
      <c r="Z16" s="626"/>
    </row>
    <row r="17" spans="1:26" ht="20" customHeight="1">
      <c r="A17" s="627" t="str">
        <f>SUBSTITUTE(申請書!G20," ", "")</f>
        <v>（選択）</v>
      </c>
      <c r="B17" s="628"/>
      <c r="C17" s="628"/>
      <c r="D17" s="628"/>
      <c r="E17" s="628"/>
      <c r="F17" s="628"/>
      <c r="G17" s="628"/>
      <c r="H17" s="628"/>
      <c r="I17" s="629"/>
      <c r="J17" s="619">
        <f>申請書!AA20</f>
        <v>0</v>
      </c>
      <c r="K17" s="620"/>
      <c r="L17" s="621"/>
      <c r="M17" s="613" t="str">
        <f>申請書!AC20</f>
        <v xml:space="preserve"> </v>
      </c>
      <c r="N17" s="614"/>
      <c r="O17" s="615"/>
      <c r="P17" s="616">
        <f>申請書!AE20</f>
        <v>0</v>
      </c>
      <c r="Q17" s="617"/>
      <c r="R17" s="617"/>
      <c r="S17" s="618"/>
      <c r="T17" s="616">
        <f>申請書!AH20</f>
        <v>0</v>
      </c>
      <c r="U17" s="617"/>
      <c r="V17" s="617"/>
      <c r="W17" s="618"/>
      <c r="X17" s="623"/>
      <c r="Y17" s="623"/>
      <c r="Z17" s="624"/>
    </row>
    <row r="18" spans="1:26" ht="15" customHeight="1">
      <c r="A18" s="610" t="str">
        <f>"承認番号："&amp;申請書!A20</f>
        <v>承認番号：</v>
      </c>
      <c r="B18" s="611"/>
      <c r="C18" s="611"/>
      <c r="D18" s="611"/>
      <c r="E18" s="611"/>
      <c r="F18" s="611"/>
      <c r="G18" s="611"/>
      <c r="H18" s="611"/>
      <c r="I18" s="612"/>
      <c r="J18" s="607"/>
      <c r="K18" s="608"/>
      <c r="L18" s="609"/>
      <c r="M18" s="607"/>
      <c r="N18" s="608"/>
      <c r="O18" s="609"/>
      <c r="P18" s="607"/>
      <c r="Q18" s="608"/>
      <c r="R18" s="608"/>
      <c r="S18" s="609"/>
      <c r="T18" s="607"/>
      <c r="U18" s="608"/>
      <c r="V18" s="608"/>
      <c r="W18" s="609"/>
      <c r="X18" s="625"/>
      <c r="Y18" s="625"/>
      <c r="Z18" s="626"/>
    </row>
    <row r="19" spans="1:26" ht="20" customHeight="1">
      <c r="A19" s="627" t="str">
        <f>SUBSTITUTE(申請書!G21," ", "")</f>
        <v>（選択）</v>
      </c>
      <c r="B19" s="628"/>
      <c r="C19" s="628"/>
      <c r="D19" s="628"/>
      <c r="E19" s="628"/>
      <c r="F19" s="628"/>
      <c r="G19" s="628"/>
      <c r="H19" s="628"/>
      <c r="I19" s="629"/>
      <c r="J19" s="619">
        <f>申請書!AA21</f>
        <v>0</v>
      </c>
      <c r="K19" s="620"/>
      <c r="L19" s="621"/>
      <c r="M19" s="613" t="str">
        <f>申請書!AC21</f>
        <v xml:space="preserve"> </v>
      </c>
      <c r="N19" s="614"/>
      <c r="O19" s="615"/>
      <c r="P19" s="616">
        <f>申請書!AE21</f>
        <v>0</v>
      </c>
      <c r="Q19" s="617"/>
      <c r="R19" s="617"/>
      <c r="S19" s="618"/>
      <c r="T19" s="616">
        <f>申請書!AH21</f>
        <v>0</v>
      </c>
      <c r="U19" s="617"/>
      <c r="V19" s="617"/>
      <c r="W19" s="618"/>
      <c r="X19" s="623"/>
      <c r="Y19" s="623"/>
      <c r="Z19" s="624"/>
    </row>
    <row r="20" spans="1:26" ht="15" customHeight="1">
      <c r="A20" s="610" t="str">
        <f>"承認番号："&amp;申請書!A21</f>
        <v>承認番号：</v>
      </c>
      <c r="B20" s="611"/>
      <c r="C20" s="611"/>
      <c r="D20" s="611"/>
      <c r="E20" s="611"/>
      <c r="F20" s="611"/>
      <c r="G20" s="611"/>
      <c r="H20" s="611"/>
      <c r="I20" s="612"/>
      <c r="J20" s="607"/>
      <c r="K20" s="608"/>
      <c r="L20" s="609"/>
      <c r="M20" s="607"/>
      <c r="N20" s="608"/>
      <c r="O20" s="609"/>
      <c r="P20" s="607"/>
      <c r="Q20" s="608"/>
      <c r="R20" s="608"/>
      <c r="S20" s="609"/>
      <c r="T20" s="607"/>
      <c r="U20" s="608"/>
      <c r="V20" s="608"/>
      <c r="W20" s="609"/>
      <c r="X20" s="625"/>
      <c r="Y20" s="625"/>
      <c r="Z20" s="626"/>
    </row>
    <row r="21" spans="1:26" ht="20" customHeight="1">
      <c r="A21" s="627" t="str">
        <f>SUBSTITUTE(申請書!G22," ", "")</f>
        <v>（選択）</v>
      </c>
      <c r="B21" s="628"/>
      <c r="C21" s="628"/>
      <c r="D21" s="628"/>
      <c r="E21" s="628"/>
      <c r="F21" s="628"/>
      <c r="G21" s="628"/>
      <c r="H21" s="628"/>
      <c r="I21" s="629"/>
      <c r="J21" s="619">
        <f>申請書!AA22</f>
        <v>0</v>
      </c>
      <c r="K21" s="620"/>
      <c r="L21" s="621"/>
      <c r="M21" s="613" t="str">
        <f>申請書!AC22</f>
        <v xml:space="preserve"> </v>
      </c>
      <c r="N21" s="614"/>
      <c r="O21" s="615"/>
      <c r="P21" s="616">
        <f>申請書!AE22</f>
        <v>0</v>
      </c>
      <c r="Q21" s="617"/>
      <c r="R21" s="617"/>
      <c r="S21" s="618"/>
      <c r="T21" s="616">
        <f>申請書!AH22</f>
        <v>0</v>
      </c>
      <c r="U21" s="617"/>
      <c r="V21" s="617"/>
      <c r="W21" s="618"/>
      <c r="X21" s="623"/>
      <c r="Y21" s="623"/>
      <c r="Z21" s="624"/>
    </row>
    <row r="22" spans="1:26" ht="15" customHeight="1">
      <c r="A22" s="610" t="str">
        <f>"承認番号："&amp;申請書!A22</f>
        <v>承認番号：</v>
      </c>
      <c r="B22" s="611"/>
      <c r="C22" s="611"/>
      <c r="D22" s="611"/>
      <c r="E22" s="611"/>
      <c r="F22" s="611"/>
      <c r="G22" s="611"/>
      <c r="H22" s="611"/>
      <c r="I22" s="612"/>
      <c r="J22" s="607"/>
      <c r="K22" s="608"/>
      <c r="L22" s="609"/>
      <c r="M22" s="607"/>
      <c r="N22" s="608"/>
      <c r="O22" s="609"/>
      <c r="P22" s="607"/>
      <c r="Q22" s="608"/>
      <c r="R22" s="608"/>
      <c r="S22" s="609"/>
      <c r="T22" s="607"/>
      <c r="U22" s="608"/>
      <c r="V22" s="608"/>
      <c r="W22" s="609"/>
      <c r="X22" s="625"/>
      <c r="Y22" s="625"/>
      <c r="Z22" s="626"/>
    </row>
    <row r="23" spans="1:26" ht="20" customHeight="1">
      <c r="A23" s="627" t="str">
        <f>SUBSTITUTE(申請書!G23," ", "")</f>
        <v>（選択）</v>
      </c>
      <c r="B23" s="628"/>
      <c r="C23" s="628"/>
      <c r="D23" s="628"/>
      <c r="E23" s="628"/>
      <c r="F23" s="628"/>
      <c r="G23" s="628"/>
      <c r="H23" s="628"/>
      <c r="I23" s="629"/>
      <c r="J23" s="619">
        <f>申請書!AA23</f>
        <v>0</v>
      </c>
      <c r="K23" s="620"/>
      <c r="L23" s="621"/>
      <c r="M23" s="613" t="str">
        <f>申請書!AC23</f>
        <v xml:space="preserve"> </v>
      </c>
      <c r="N23" s="614"/>
      <c r="O23" s="615"/>
      <c r="P23" s="616">
        <f>申請書!AE23</f>
        <v>0</v>
      </c>
      <c r="Q23" s="617"/>
      <c r="R23" s="617"/>
      <c r="S23" s="618"/>
      <c r="T23" s="616">
        <f>申請書!AH23</f>
        <v>0</v>
      </c>
      <c r="U23" s="617"/>
      <c r="V23" s="617"/>
      <c r="W23" s="618"/>
      <c r="X23" s="623"/>
      <c r="Y23" s="623"/>
      <c r="Z23" s="624"/>
    </row>
    <row r="24" spans="1:26" ht="15" customHeight="1">
      <c r="A24" s="610" t="str">
        <f>"承認番号："&amp;申請書!A23</f>
        <v>承認番号：</v>
      </c>
      <c r="B24" s="611"/>
      <c r="C24" s="611"/>
      <c r="D24" s="611"/>
      <c r="E24" s="611"/>
      <c r="F24" s="611"/>
      <c r="G24" s="611"/>
      <c r="H24" s="611"/>
      <c r="I24" s="612"/>
      <c r="J24" s="607"/>
      <c r="K24" s="608"/>
      <c r="L24" s="609"/>
      <c r="M24" s="607"/>
      <c r="N24" s="608"/>
      <c r="O24" s="609"/>
      <c r="P24" s="607"/>
      <c r="Q24" s="608"/>
      <c r="R24" s="608"/>
      <c r="S24" s="609"/>
      <c r="T24" s="607"/>
      <c r="U24" s="608"/>
      <c r="V24" s="608"/>
      <c r="W24" s="609"/>
      <c r="X24" s="625"/>
      <c r="Y24" s="625"/>
      <c r="Z24" s="626"/>
    </row>
    <row r="25" spans="1:26" ht="20" customHeight="1">
      <c r="A25" s="627" t="str">
        <f>SUBSTITUTE(申請書!G24," ", "")</f>
        <v>（選択）</v>
      </c>
      <c r="B25" s="628"/>
      <c r="C25" s="628"/>
      <c r="D25" s="628"/>
      <c r="E25" s="628"/>
      <c r="F25" s="628"/>
      <c r="G25" s="628"/>
      <c r="H25" s="628"/>
      <c r="I25" s="629"/>
      <c r="J25" s="619">
        <f>申請書!AA24</f>
        <v>0</v>
      </c>
      <c r="K25" s="620"/>
      <c r="L25" s="621"/>
      <c r="M25" s="613" t="str">
        <f>申請書!AC24</f>
        <v xml:space="preserve"> </v>
      </c>
      <c r="N25" s="614"/>
      <c r="O25" s="615"/>
      <c r="P25" s="616">
        <f>申請書!AE24</f>
        <v>0</v>
      </c>
      <c r="Q25" s="617"/>
      <c r="R25" s="617"/>
      <c r="S25" s="618"/>
      <c r="T25" s="616">
        <f>申請書!AH24</f>
        <v>0</v>
      </c>
      <c r="U25" s="617"/>
      <c r="V25" s="617"/>
      <c r="W25" s="618"/>
      <c r="X25" s="623"/>
      <c r="Y25" s="623"/>
      <c r="Z25" s="624"/>
    </row>
    <row r="26" spans="1:26" ht="15" customHeight="1">
      <c r="A26" s="610" t="str">
        <f>"承認番号："&amp;申請書!A24</f>
        <v>承認番号：</v>
      </c>
      <c r="B26" s="611"/>
      <c r="C26" s="611"/>
      <c r="D26" s="611"/>
      <c r="E26" s="611"/>
      <c r="F26" s="611"/>
      <c r="G26" s="611"/>
      <c r="H26" s="611"/>
      <c r="I26" s="612"/>
      <c r="J26" s="607"/>
      <c r="K26" s="608"/>
      <c r="L26" s="609"/>
      <c r="M26" s="607"/>
      <c r="N26" s="608"/>
      <c r="O26" s="609"/>
      <c r="P26" s="607"/>
      <c r="Q26" s="608"/>
      <c r="R26" s="608"/>
      <c r="S26" s="609"/>
      <c r="T26" s="607"/>
      <c r="U26" s="608"/>
      <c r="V26" s="608"/>
      <c r="W26" s="609"/>
      <c r="X26" s="625"/>
      <c r="Y26" s="625"/>
      <c r="Z26" s="626"/>
    </row>
    <row r="27" spans="1:26" ht="20" customHeight="1">
      <c r="A27" s="622" t="s">
        <v>463</v>
      </c>
      <c r="B27" s="622"/>
      <c r="C27" s="622"/>
      <c r="D27" s="622"/>
      <c r="E27" s="622"/>
      <c r="F27" s="622"/>
      <c r="G27" s="622"/>
      <c r="H27" s="622"/>
      <c r="I27" s="622"/>
      <c r="J27" s="622"/>
      <c r="K27" s="622"/>
      <c r="L27" s="622"/>
      <c r="M27" s="622"/>
      <c r="N27" s="622"/>
      <c r="O27" s="622"/>
      <c r="P27" s="622"/>
      <c r="Q27" s="622"/>
      <c r="R27" s="622"/>
      <c r="S27" s="622"/>
      <c r="T27" s="631">
        <f>SUM(T15:W26)</f>
        <v>0</v>
      </c>
      <c r="U27" s="631"/>
      <c r="V27" s="631"/>
      <c r="W27" s="631"/>
      <c r="X27" s="630"/>
      <c r="Y27" s="630"/>
      <c r="Z27" s="630"/>
    </row>
    <row r="28" spans="1:26" ht="8" customHeight="1">
      <c r="A28" s="169"/>
      <c r="B28" s="169"/>
      <c r="C28" s="169"/>
      <c r="D28" s="169"/>
      <c r="E28" s="169"/>
      <c r="F28" s="169"/>
      <c r="G28" s="169"/>
      <c r="H28" s="169"/>
      <c r="I28" s="169"/>
      <c r="J28" s="169"/>
      <c r="K28" s="169"/>
      <c r="L28" s="169"/>
      <c r="M28" s="169"/>
      <c r="N28" s="169"/>
      <c r="O28" s="169"/>
      <c r="P28" s="169"/>
      <c r="Q28" s="173"/>
      <c r="R28" s="173"/>
      <c r="S28" s="171"/>
      <c r="T28" s="171"/>
      <c r="U28" s="171"/>
      <c r="V28" s="171"/>
      <c r="W28" s="171"/>
      <c r="X28" s="169"/>
      <c r="Y28" s="169"/>
      <c r="Z28" s="169"/>
    </row>
    <row r="29" spans="1:26" ht="20" customHeight="1">
      <c r="A29" s="170" t="s">
        <v>461</v>
      </c>
      <c r="B29" s="172"/>
      <c r="C29" s="172"/>
      <c r="D29" s="167"/>
      <c r="E29" s="167"/>
      <c r="F29" s="167"/>
      <c r="G29" s="167"/>
      <c r="H29" s="167"/>
      <c r="I29" s="167"/>
      <c r="J29" s="167"/>
      <c r="K29" s="167"/>
      <c r="L29" s="167"/>
      <c r="M29" s="167"/>
      <c r="N29" s="167"/>
      <c r="O29" s="167"/>
      <c r="P29" s="167"/>
      <c r="Q29" s="167"/>
      <c r="R29" s="167"/>
      <c r="S29" s="167"/>
      <c r="T29" s="167"/>
      <c r="U29" s="167"/>
      <c r="V29" s="167"/>
      <c r="W29" s="167"/>
      <c r="X29" s="167"/>
      <c r="Y29" s="167"/>
      <c r="Z29" s="168"/>
    </row>
    <row r="30" spans="1:26" ht="20" customHeight="1">
      <c r="A30" s="596"/>
      <c r="B30" s="597"/>
      <c r="C30" s="597"/>
      <c r="D30" s="597"/>
      <c r="E30" s="597"/>
      <c r="F30" s="597"/>
      <c r="G30" s="597"/>
      <c r="H30" s="597"/>
      <c r="I30" s="597"/>
      <c r="J30" s="597"/>
      <c r="K30" s="597"/>
      <c r="L30" s="597"/>
      <c r="M30" s="597"/>
      <c r="N30" s="597"/>
      <c r="O30" s="597"/>
      <c r="P30" s="597"/>
      <c r="Q30" s="597"/>
      <c r="R30" s="597"/>
      <c r="S30" s="597"/>
      <c r="T30" s="597"/>
      <c r="U30" s="597"/>
      <c r="V30" s="597"/>
      <c r="W30" s="597"/>
      <c r="X30" s="597"/>
      <c r="Y30" s="597"/>
      <c r="Z30" s="598"/>
    </row>
    <row r="31" spans="1:26" ht="20" customHeight="1">
      <c r="A31" s="596"/>
      <c r="B31" s="597"/>
      <c r="C31" s="597"/>
      <c r="D31" s="597"/>
      <c r="E31" s="597"/>
      <c r="F31" s="597"/>
      <c r="G31" s="597"/>
      <c r="H31" s="597"/>
      <c r="I31" s="597"/>
      <c r="J31" s="597"/>
      <c r="K31" s="597"/>
      <c r="L31" s="597"/>
      <c r="M31" s="597"/>
      <c r="N31" s="597"/>
      <c r="O31" s="597"/>
      <c r="P31" s="597"/>
      <c r="Q31" s="597"/>
      <c r="R31" s="597"/>
      <c r="S31" s="597"/>
      <c r="T31" s="597"/>
      <c r="U31" s="597"/>
      <c r="V31" s="597"/>
      <c r="W31" s="597"/>
      <c r="X31" s="597"/>
      <c r="Y31" s="597"/>
      <c r="Z31" s="598"/>
    </row>
    <row r="32" spans="1:26" ht="20" customHeight="1">
      <c r="A32" s="596"/>
      <c r="B32" s="597"/>
      <c r="C32" s="597"/>
      <c r="D32" s="597"/>
      <c r="E32" s="597"/>
      <c r="F32" s="597"/>
      <c r="G32" s="597"/>
      <c r="H32" s="597"/>
      <c r="I32" s="597"/>
      <c r="J32" s="597"/>
      <c r="K32" s="597"/>
      <c r="L32" s="597"/>
      <c r="M32" s="597"/>
      <c r="N32" s="597"/>
      <c r="O32" s="597"/>
      <c r="P32" s="597"/>
      <c r="Q32" s="597"/>
      <c r="R32" s="597"/>
      <c r="S32" s="597"/>
      <c r="T32" s="597"/>
      <c r="U32" s="597"/>
      <c r="V32" s="597"/>
      <c r="W32" s="597"/>
      <c r="X32" s="597"/>
      <c r="Y32" s="597"/>
      <c r="Z32" s="598"/>
    </row>
    <row r="33" spans="1:26" ht="20" customHeight="1">
      <c r="A33" s="596"/>
      <c r="B33" s="597"/>
      <c r="C33" s="597"/>
      <c r="D33" s="597"/>
      <c r="E33" s="597"/>
      <c r="F33" s="597"/>
      <c r="G33" s="597"/>
      <c r="H33" s="597"/>
      <c r="I33" s="597"/>
      <c r="J33" s="597"/>
      <c r="K33" s="597"/>
      <c r="L33" s="597"/>
      <c r="M33" s="597"/>
      <c r="N33" s="597"/>
      <c r="O33" s="597"/>
      <c r="P33" s="597"/>
      <c r="Q33" s="597"/>
      <c r="R33" s="597"/>
      <c r="S33" s="597"/>
      <c r="T33" s="597"/>
      <c r="U33" s="597"/>
      <c r="V33" s="597"/>
      <c r="W33" s="597"/>
      <c r="X33" s="597"/>
      <c r="Y33" s="597"/>
      <c r="Z33" s="598"/>
    </row>
    <row r="34" spans="1:26" ht="20" customHeight="1">
      <c r="A34" s="596"/>
      <c r="B34" s="597"/>
      <c r="C34" s="597"/>
      <c r="D34" s="597"/>
      <c r="E34" s="597"/>
      <c r="F34" s="597"/>
      <c r="G34" s="597"/>
      <c r="H34" s="597"/>
      <c r="I34" s="597"/>
      <c r="J34" s="597"/>
      <c r="K34" s="597"/>
      <c r="L34" s="597"/>
      <c r="M34" s="597"/>
      <c r="N34" s="597"/>
      <c r="O34" s="597"/>
      <c r="P34" s="597"/>
      <c r="Q34" s="597"/>
      <c r="R34" s="597"/>
      <c r="S34" s="597"/>
      <c r="T34" s="597"/>
      <c r="U34" s="597"/>
      <c r="V34" s="597"/>
      <c r="W34" s="597"/>
      <c r="X34" s="597"/>
      <c r="Y34" s="597"/>
      <c r="Z34" s="598"/>
    </row>
    <row r="35" spans="1:26" ht="20" customHeight="1">
      <c r="A35" s="596"/>
      <c r="B35" s="597"/>
      <c r="C35" s="597"/>
      <c r="D35" s="597"/>
      <c r="E35" s="597"/>
      <c r="F35" s="597"/>
      <c r="G35" s="597"/>
      <c r="H35" s="597"/>
      <c r="I35" s="597"/>
      <c r="J35" s="597"/>
      <c r="K35" s="597"/>
      <c r="L35" s="597"/>
      <c r="M35" s="597"/>
      <c r="N35" s="597"/>
      <c r="O35" s="597"/>
      <c r="P35" s="597"/>
      <c r="Q35" s="597"/>
      <c r="R35" s="597"/>
      <c r="S35" s="597"/>
      <c r="T35" s="597"/>
      <c r="U35" s="597"/>
      <c r="V35" s="597"/>
      <c r="W35" s="597"/>
      <c r="X35" s="597"/>
      <c r="Y35" s="597"/>
      <c r="Z35" s="598"/>
    </row>
    <row r="36" spans="1:26" ht="20" customHeight="1">
      <c r="A36" s="599"/>
      <c r="B36" s="600"/>
      <c r="C36" s="600"/>
      <c r="D36" s="600"/>
      <c r="E36" s="600"/>
      <c r="F36" s="600"/>
      <c r="G36" s="600"/>
      <c r="H36" s="600"/>
      <c r="I36" s="600"/>
      <c r="J36" s="600"/>
      <c r="K36" s="600"/>
      <c r="L36" s="600"/>
      <c r="M36" s="600"/>
      <c r="N36" s="600"/>
      <c r="O36" s="600"/>
      <c r="P36" s="600"/>
      <c r="Q36" s="600"/>
      <c r="R36" s="600"/>
      <c r="S36" s="600"/>
      <c r="T36" s="600"/>
      <c r="U36" s="600"/>
      <c r="V36" s="600"/>
      <c r="W36" s="600"/>
      <c r="X36" s="600"/>
      <c r="Y36" s="600"/>
      <c r="Z36" s="601"/>
    </row>
    <row r="37" spans="1:26" ht="20" customHeight="1"/>
    <row r="38" spans="1:26" ht="20" customHeight="1"/>
    <row r="39" spans="1:26" ht="20" customHeight="1"/>
    <row r="40" spans="1:26" ht="20" customHeight="1"/>
    <row r="41" spans="1:26" ht="20" customHeight="1"/>
    <row r="42" spans="1:26" ht="20" customHeight="1"/>
    <row r="43" spans="1:26" ht="20" customHeight="1"/>
    <row r="44" spans="1:26" ht="20" customHeight="1"/>
    <row r="45" spans="1:26" ht="20" customHeight="1"/>
    <row r="46" spans="1:26" ht="20" customHeight="1"/>
    <row r="47" spans="1:26" ht="20" customHeight="1"/>
    <row r="48" spans="1:26" ht="20" customHeight="1"/>
    <row r="49" ht="20" customHeight="1"/>
    <row r="50" ht="20" customHeight="1"/>
    <row r="51" ht="20" customHeight="1"/>
    <row r="52" ht="20" customHeight="1"/>
    <row r="53" ht="20" customHeight="1"/>
    <row r="54" ht="20" customHeight="1"/>
    <row r="55" ht="20" customHeight="1"/>
    <row r="56" ht="20" customHeight="1"/>
    <row r="57" ht="20" customHeight="1"/>
    <row r="58" ht="20" customHeight="1"/>
    <row r="59" ht="20" customHeight="1"/>
    <row r="60" ht="20" customHeight="1"/>
    <row r="61" ht="20" customHeight="1"/>
    <row r="62" ht="20" customHeight="1"/>
    <row r="63" ht="20" customHeight="1"/>
    <row r="64" ht="20" customHeight="1"/>
    <row r="65" ht="20" customHeight="1"/>
    <row r="66" ht="20" customHeight="1"/>
    <row r="67" ht="20" customHeight="1"/>
    <row r="68" ht="20" customHeight="1"/>
    <row r="69" ht="20" customHeight="1"/>
    <row r="70" ht="20" customHeight="1"/>
    <row r="71" ht="20" customHeight="1"/>
    <row r="72" ht="20" customHeight="1"/>
    <row r="73" ht="20" customHeight="1"/>
    <row r="74" ht="20" customHeight="1"/>
    <row r="75" ht="20" customHeight="1"/>
    <row r="76" ht="20" customHeight="1"/>
    <row r="77" ht="20" customHeight="1"/>
    <row r="78" ht="20" customHeight="1"/>
    <row r="79" ht="20" customHeight="1"/>
  </sheetData>
  <sheetProtection sheet="1" objects="1" scenarios="1"/>
  <mergeCells count="86">
    <mergeCell ref="A4:Z4"/>
    <mergeCell ref="H1:S2"/>
    <mergeCell ref="U1:V1"/>
    <mergeCell ref="W1:Z1"/>
    <mergeCell ref="U2:V2"/>
    <mergeCell ref="W2:Z2"/>
    <mergeCell ref="A12:F12"/>
    <mergeCell ref="G12:L12"/>
    <mergeCell ref="U12:W12"/>
    <mergeCell ref="X12:Z12"/>
    <mergeCell ref="A14:I14"/>
    <mergeCell ref="J14:L14"/>
    <mergeCell ref="M14:O14"/>
    <mergeCell ref="P14:S14"/>
    <mergeCell ref="T14:W14"/>
    <mergeCell ref="X14:Z14"/>
    <mergeCell ref="X15:Z16"/>
    <mergeCell ref="A16:I16"/>
    <mergeCell ref="J16:L16"/>
    <mergeCell ref="M16:O16"/>
    <mergeCell ref="P16:S16"/>
    <mergeCell ref="A15:I15"/>
    <mergeCell ref="J15:L15"/>
    <mergeCell ref="M15:O15"/>
    <mergeCell ref="P15:S15"/>
    <mergeCell ref="T15:W15"/>
    <mergeCell ref="T16:W16"/>
    <mergeCell ref="X17:Z18"/>
    <mergeCell ref="A18:I18"/>
    <mergeCell ref="J18:L18"/>
    <mergeCell ref="M18:O18"/>
    <mergeCell ref="P18:S18"/>
    <mergeCell ref="T18:W18"/>
    <mergeCell ref="A17:I17"/>
    <mergeCell ref="J17:L17"/>
    <mergeCell ref="M17:O17"/>
    <mergeCell ref="P17:S17"/>
    <mergeCell ref="T17:W17"/>
    <mergeCell ref="X19:Z20"/>
    <mergeCell ref="A20:I20"/>
    <mergeCell ref="J20:L20"/>
    <mergeCell ref="M20:O20"/>
    <mergeCell ref="P20:S20"/>
    <mergeCell ref="A19:I19"/>
    <mergeCell ref="J19:L19"/>
    <mergeCell ref="M19:O19"/>
    <mergeCell ref="P19:S19"/>
    <mergeCell ref="T19:W19"/>
    <mergeCell ref="T20:W20"/>
    <mergeCell ref="X21:Z22"/>
    <mergeCell ref="A22:I22"/>
    <mergeCell ref="J22:L22"/>
    <mergeCell ref="M22:O22"/>
    <mergeCell ref="P22:S22"/>
    <mergeCell ref="T22:W22"/>
    <mergeCell ref="A21:I21"/>
    <mergeCell ref="J21:L21"/>
    <mergeCell ref="M21:O21"/>
    <mergeCell ref="P21:S21"/>
    <mergeCell ref="T21:W21"/>
    <mergeCell ref="X23:Z24"/>
    <mergeCell ref="A24:I24"/>
    <mergeCell ref="J24:L24"/>
    <mergeCell ref="M24:O24"/>
    <mergeCell ref="P24:S24"/>
    <mergeCell ref="A23:I23"/>
    <mergeCell ref="J23:L23"/>
    <mergeCell ref="M23:O23"/>
    <mergeCell ref="P23:S23"/>
    <mergeCell ref="T23:W23"/>
    <mergeCell ref="T24:W24"/>
    <mergeCell ref="A27:S27"/>
    <mergeCell ref="T27:W27"/>
    <mergeCell ref="X27:Z27"/>
    <mergeCell ref="A30:Z36"/>
    <mergeCell ref="X25:Z26"/>
    <mergeCell ref="A26:I26"/>
    <mergeCell ref="J26:L26"/>
    <mergeCell ref="M26:O26"/>
    <mergeCell ref="P26:S26"/>
    <mergeCell ref="T26:W26"/>
    <mergeCell ref="A25:I25"/>
    <mergeCell ref="J25:L25"/>
    <mergeCell ref="M25:O25"/>
    <mergeCell ref="P25:S25"/>
    <mergeCell ref="T25:W25"/>
  </mergeCells>
  <phoneticPr fontId="2"/>
  <conditionalFormatting sqref="A17:I17">
    <cfRule type="containsText" dxfId="59" priority="12" operator="containsText" text="選択">
      <formula>NOT(ISERROR(SEARCH("選択",A17)))</formula>
    </cfRule>
  </conditionalFormatting>
  <conditionalFormatting sqref="A19:I19">
    <cfRule type="containsText" dxfId="58" priority="6" operator="containsText" text="選択">
      <formula>NOT(ISERROR(SEARCH("選択",A19)))</formula>
    </cfRule>
  </conditionalFormatting>
  <conditionalFormatting sqref="A21:I21">
    <cfRule type="containsText" dxfId="57" priority="5" operator="containsText" text="選択">
      <formula>NOT(ISERROR(SEARCH("選択",A21)))</formula>
    </cfRule>
  </conditionalFormatting>
  <conditionalFormatting sqref="A23:I23">
    <cfRule type="containsText" dxfId="56" priority="4" operator="containsText" text="選択">
      <formula>NOT(ISERROR(SEARCH("選択",A23)))</formula>
    </cfRule>
  </conditionalFormatting>
  <conditionalFormatting sqref="A25:I25">
    <cfRule type="containsText" dxfId="55" priority="3" operator="containsText" text="選択">
      <formula>NOT(ISERROR(SEARCH("選択",A25)))</formula>
    </cfRule>
  </conditionalFormatting>
  <conditionalFormatting sqref="J17:W17 A18:I18">
    <cfRule type="expression" dxfId="54" priority="11">
      <formula>$A$17="（選択）"</formula>
    </cfRule>
  </conditionalFormatting>
  <conditionalFormatting sqref="J19:W19 A20:I20">
    <cfRule type="expression" dxfId="53" priority="10">
      <formula>$A$19="（選択）"</formula>
    </cfRule>
  </conditionalFormatting>
  <conditionalFormatting sqref="J21:W21 A22:I22">
    <cfRule type="expression" dxfId="52" priority="9">
      <formula>$A$21="（選択）"</formula>
    </cfRule>
  </conditionalFormatting>
  <conditionalFormatting sqref="J23:W23 A24:I24">
    <cfRule type="expression" dxfId="51" priority="8">
      <formula>$A$23="（選択）"</formula>
    </cfRule>
  </conditionalFormatting>
  <conditionalFormatting sqref="J25:W25 A26:I26">
    <cfRule type="expression" dxfId="50" priority="7">
      <formula>$A$25="（選択）"</formula>
    </cfRule>
  </conditionalFormatting>
  <conditionalFormatting sqref="W2:Z2">
    <cfRule type="containsBlanks" dxfId="49" priority="2">
      <formula>LEN(TRIM(W2))=0</formula>
    </cfRule>
  </conditionalFormatting>
  <conditionalFormatting sqref="X12:Z12">
    <cfRule type="containsBlanks" dxfId="48" priority="1">
      <formula>LEN(TRIM(X12))=0</formula>
    </cfRule>
  </conditionalFormatting>
  <printOptions horizontalCentered="1" verticalCentered="1"/>
  <pageMargins left="0.98425196850393704" right="0.98425196850393704" top="1.1811023622047245" bottom="1.1811023622047245" header="0.31496062992125984" footer="0.31496062992125984"/>
  <pageSetup paperSize="9" orientation="portrait" horizontalDpi="0" verticalDpi="0"/>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365FE17A-27E3-D84C-A49D-EBFCCC497CF8}">
  <sheetPr>
    <pageSetUpPr fitToPage="1"/>
  </sheetPr>
  <dimension ref="A1:Z79"/>
  <sheetViews>
    <sheetView view="pageLayout" zoomScale="130" zoomScaleNormal="100" zoomScalePageLayoutView="130" workbookViewId="0">
      <selection activeCell="A4" sqref="A4:Z4"/>
    </sheetView>
  </sheetViews>
  <sheetFormatPr baseColWidth="10" defaultRowHeight="17"/>
  <cols>
    <col min="1" max="34" width="2.83203125" style="164" customWidth="1"/>
    <col min="35" max="16384" width="10.83203125" style="164"/>
  </cols>
  <sheetData>
    <row r="1" spans="1:26" ht="20" customHeight="1">
      <c r="H1" s="632" t="s">
        <v>445</v>
      </c>
      <c r="I1" s="632"/>
      <c r="J1" s="632"/>
      <c r="K1" s="632"/>
      <c r="L1" s="632"/>
      <c r="M1" s="632"/>
      <c r="N1" s="632"/>
      <c r="O1" s="632"/>
      <c r="P1" s="632"/>
      <c r="Q1" s="632"/>
      <c r="R1" s="632"/>
      <c r="S1" s="632"/>
      <c r="U1" s="604" t="s">
        <v>443</v>
      </c>
      <c r="V1" s="604"/>
      <c r="W1" s="602">
        <f ca="1">TODAY()</f>
        <v>46093</v>
      </c>
      <c r="X1" s="602"/>
      <c r="Y1" s="602"/>
      <c r="Z1" s="602"/>
    </row>
    <row r="2" spans="1:26" ht="20" customHeight="1">
      <c r="H2" s="632"/>
      <c r="I2" s="632"/>
      <c r="J2" s="632"/>
      <c r="K2" s="632"/>
      <c r="L2" s="632"/>
      <c r="M2" s="632"/>
      <c r="N2" s="632"/>
      <c r="O2" s="632"/>
      <c r="P2" s="632"/>
      <c r="Q2" s="632"/>
      <c r="R2" s="632"/>
      <c r="S2" s="632"/>
      <c r="U2" s="604" t="s">
        <v>444</v>
      </c>
      <c r="V2" s="604"/>
      <c r="W2" s="603">
        <f>計測・分析部門使用欄!K1</f>
        <v>0</v>
      </c>
      <c r="X2" s="603"/>
      <c r="Y2" s="603"/>
      <c r="Z2" s="603"/>
    </row>
    <row r="3" spans="1:26" ht="20" customHeight="1"/>
    <row r="4" spans="1:26" ht="32" customHeight="1">
      <c r="A4" s="644" t="str">
        <f>計測・分析部門使用欄!D2&amp;"　御中"</f>
        <v>0　御中</v>
      </c>
      <c r="B4" s="644"/>
      <c r="C4" s="644"/>
      <c r="D4" s="644"/>
      <c r="E4" s="644"/>
      <c r="F4" s="644"/>
      <c r="G4" s="644"/>
      <c r="H4" s="644"/>
      <c r="I4" s="644"/>
      <c r="J4" s="644"/>
      <c r="K4" s="644"/>
      <c r="L4" s="644"/>
      <c r="M4" s="644"/>
      <c r="N4" s="644"/>
      <c r="O4" s="644"/>
      <c r="P4" s="644"/>
      <c r="Q4" s="644"/>
      <c r="R4" s="644"/>
      <c r="S4" s="644"/>
      <c r="T4" s="644"/>
      <c r="U4" s="644"/>
      <c r="V4" s="644"/>
      <c r="W4" s="644"/>
      <c r="X4" s="644"/>
      <c r="Y4" s="644"/>
      <c r="Z4" s="644"/>
    </row>
    <row r="5" spans="1:26" ht="20" customHeight="1">
      <c r="A5" s="166"/>
      <c r="B5" s="166"/>
      <c r="C5" s="166"/>
      <c r="D5" s="166"/>
      <c r="E5" s="166"/>
      <c r="F5" s="166"/>
      <c r="G5" s="166"/>
      <c r="H5" s="166"/>
      <c r="I5" s="166"/>
      <c r="J5" s="166"/>
      <c r="K5" s="166"/>
      <c r="L5" s="166"/>
      <c r="M5" s="166"/>
      <c r="N5" s="166"/>
      <c r="O5" s="166"/>
      <c r="P5" s="166"/>
      <c r="Q5" s="166"/>
      <c r="R5" s="166"/>
      <c r="S5" s="166"/>
      <c r="T5" s="166"/>
      <c r="U5" s="166"/>
      <c r="V5" s="166"/>
      <c r="W5" s="166"/>
      <c r="X5" s="166"/>
      <c r="Y5" s="166"/>
      <c r="Z5" s="166"/>
    </row>
    <row r="6" spans="1:26" ht="15" customHeight="1">
      <c r="A6" s="169" t="s">
        <v>450</v>
      </c>
      <c r="B6" s="169"/>
      <c r="C6" s="169"/>
      <c r="D6" s="169"/>
      <c r="E6" s="169"/>
      <c r="F6" s="169"/>
      <c r="G6" s="169"/>
      <c r="H6" s="169"/>
      <c r="I6" s="169"/>
      <c r="J6" s="169"/>
      <c r="K6" s="169"/>
      <c r="L6" s="169"/>
      <c r="M6" s="169"/>
      <c r="P6" s="165" t="s">
        <v>446</v>
      </c>
      <c r="Q6" s="165"/>
      <c r="S6" s="169"/>
      <c r="T6" s="169"/>
      <c r="U6" s="169"/>
      <c r="V6" s="169"/>
      <c r="W6" s="169"/>
      <c r="X6" s="169"/>
      <c r="Y6" s="169"/>
      <c r="Z6" s="169"/>
    </row>
    <row r="7" spans="1:26" ht="15" customHeight="1">
      <c r="A7" s="169"/>
      <c r="B7" s="169"/>
      <c r="C7" s="169"/>
      <c r="D7" s="169"/>
      <c r="E7" s="169"/>
      <c r="F7" s="169"/>
      <c r="G7" s="169"/>
      <c r="H7" s="169"/>
      <c r="I7" s="169"/>
      <c r="J7" s="169"/>
      <c r="K7" s="169"/>
      <c r="L7" s="169"/>
      <c r="M7" s="169"/>
      <c r="P7" s="174" t="s">
        <v>398</v>
      </c>
      <c r="Q7" s="165"/>
      <c r="S7" s="169"/>
      <c r="T7" s="169"/>
      <c r="U7" s="169"/>
      <c r="V7" s="169"/>
      <c r="W7" s="169"/>
      <c r="X7" s="169"/>
      <c r="Y7" s="169"/>
      <c r="Z7" s="169"/>
    </row>
    <row r="8" spans="1:26" ht="15" customHeight="1">
      <c r="A8" s="169" t="s">
        <v>455</v>
      </c>
      <c r="B8" s="169"/>
      <c r="C8" s="169"/>
      <c r="D8" s="169" t="s">
        <v>453</v>
      </c>
      <c r="E8" s="169" t="s">
        <v>460</v>
      </c>
      <c r="H8" s="169"/>
      <c r="I8" s="169"/>
      <c r="J8" s="169"/>
      <c r="K8" s="169"/>
      <c r="L8" s="169"/>
      <c r="M8" s="169"/>
      <c r="P8" s="165" t="s">
        <v>447</v>
      </c>
      <c r="Q8" s="165"/>
      <c r="S8" s="169"/>
      <c r="T8" s="169"/>
      <c r="U8" s="169"/>
      <c r="V8" s="169"/>
      <c r="W8" s="169"/>
      <c r="X8" s="169"/>
      <c r="Y8" s="169"/>
      <c r="Z8" s="169"/>
    </row>
    <row r="9" spans="1:26" ht="15" customHeight="1">
      <c r="A9" s="169" t="s">
        <v>451</v>
      </c>
      <c r="B9" s="169"/>
      <c r="C9" s="169"/>
      <c r="D9" s="169" t="s">
        <v>453</v>
      </c>
      <c r="E9" s="169" t="s">
        <v>454</v>
      </c>
      <c r="H9" s="169"/>
      <c r="I9" s="169"/>
      <c r="J9" s="169"/>
      <c r="K9" s="169"/>
      <c r="L9" s="169"/>
      <c r="M9" s="169"/>
      <c r="P9" s="165"/>
      <c r="Q9" s="165" t="s">
        <v>448</v>
      </c>
      <c r="S9" s="169"/>
      <c r="T9" s="169"/>
      <c r="U9" s="169"/>
      <c r="V9" s="169"/>
      <c r="W9" s="169"/>
      <c r="X9" s="169"/>
      <c r="Y9" s="169"/>
      <c r="Z9" s="169"/>
    </row>
    <row r="10" spans="1:26" ht="15" customHeight="1">
      <c r="A10" s="169" t="s">
        <v>452</v>
      </c>
      <c r="B10" s="169"/>
      <c r="C10" s="169"/>
      <c r="D10" s="169" t="s">
        <v>453</v>
      </c>
      <c r="E10" s="169" t="s">
        <v>464</v>
      </c>
      <c r="H10" s="169"/>
      <c r="I10" s="169"/>
      <c r="J10" s="169"/>
      <c r="K10" s="169"/>
      <c r="L10" s="169"/>
      <c r="M10" s="169"/>
      <c r="P10" s="169"/>
      <c r="Q10" s="169"/>
      <c r="R10" s="169"/>
      <c r="S10" s="169"/>
      <c r="T10" s="169"/>
      <c r="U10" s="169"/>
      <c r="V10" s="169"/>
      <c r="W10" s="169"/>
      <c r="X10" s="169"/>
      <c r="Y10" s="169"/>
      <c r="Z10" s="169"/>
    </row>
    <row r="11" spans="1:26" ht="17" customHeight="1">
      <c r="Q11" s="169"/>
      <c r="R11" s="169"/>
      <c r="S11" s="169"/>
    </row>
    <row r="12" spans="1:26" ht="27" customHeight="1">
      <c r="A12" s="643" t="s">
        <v>465</v>
      </c>
      <c r="B12" s="643"/>
      <c r="C12" s="643"/>
      <c r="D12" s="643"/>
      <c r="E12" s="643"/>
      <c r="F12" s="643"/>
      <c r="G12" s="605">
        <f>T27</f>
        <v>0</v>
      </c>
      <c r="H12" s="605"/>
      <c r="I12" s="605"/>
      <c r="J12" s="605"/>
      <c r="K12" s="605"/>
      <c r="L12" s="605"/>
      <c r="M12" s="175"/>
      <c r="N12" s="175"/>
      <c r="O12" s="175"/>
      <c r="U12" s="606" t="s">
        <v>449</v>
      </c>
      <c r="V12" s="606"/>
      <c r="W12" s="606"/>
      <c r="X12" s="595">
        <f>計測・分析部門使用欄!K2</f>
        <v>0</v>
      </c>
      <c r="Y12" s="595"/>
      <c r="Z12" s="595"/>
    </row>
    <row r="13" spans="1:26" ht="20" customHeight="1"/>
    <row r="14" spans="1:26" ht="20" customHeight="1" thickBot="1">
      <c r="A14" s="633" t="s">
        <v>462</v>
      </c>
      <c r="B14" s="633"/>
      <c r="C14" s="633"/>
      <c r="D14" s="633"/>
      <c r="E14" s="633"/>
      <c r="F14" s="633"/>
      <c r="G14" s="633"/>
      <c r="H14" s="633"/>
      <c r="I14" s="633"/>
      <c r="J14" s="633" t="s">
        <v>456</v>
      </c>
      <c r="K14" s="633"/>
      <c r="L14" s="633"/>
      <c r="M14" s="633" t="s">
        <v>457</v>
      </c>
      <c r="N14" s="633"/>
      <c r="O14" s="633"/>
      <c r="P14" s="633" t="s">
        <v>458</v>
      </c>
      <c r="Q14" s="633"/>
      <c r="R14" s="633"/>
      <c r="S14" s="633"/>
      <c r="T14" s="633" t="s">
        <v>459</v>
      </c>
      <c r="U14" s="633"/>
      <c r="V14" s="633"/>
      <c r="W14" s="633"/>
      <c r="X14" s="633" t="s">
        <v>271</v>
      </c>
      <c r="Y14" s="633"/>
      <c r="Z14" s="633"/>
    </row>
    <row r="15" spans="1:26" ht="20" customHeight="1" thickTop="1">
      <c r="A15" s="645" t="str">
        <f>SUBSTITUTE(申請書!G19," ", "")</f>
        <v>（選択）</v>
      </c>
      <c r="B15" s="646"/>
      <c r="C15" s="646"/>
      <c r="D15" s="646"/>
      <c r="E15" s="646"/>
      <c r="F15" s="646"/>
      <c r="G15" s="646"/>
      <c r="H15" s="646"/>
      <c r="I15" s="647"/>
      <c r="J15" s="640">
        <f>確認書!AA19</f>
        <v>0</v>
      </c>
      <c r="K15" s="641"/>
      <c r="L15" s="642"/>
      <c r="M15" s="637" t="str">
        <f>申請書!AC19</f>
        <v xml:space="preserve"> </v>
      </c>
      <c r="N15" s="638"/>
      <c r="O15" s="639"/>
      <c r="P15" s="634">
        <f>申請書!AE19</f>
        <v>0</v>
      </c>
      <c r="Q15" s="635"/>
      <c r="R15" s="635"/>
      <c r="S15" s="636"/>
      <c r="T15" s="634">
        <f>確認書!AH19</f>
        <v>0</v>
      </c>
      <c r="U15" s="635"/>
      <c r="V15" s="635"/>
      <c r="W15" s="636"/>
      <c r="X15" s="648"/>
      <c r="Y15" s="648"/>
      <c r="Z15" s="649"/>
    </row>
    <row r="16" spans="1:26" ht="15" customHeight="1">
      <c r="A16" s="610" t="str">
        <f>"承認番号："&amp;申請書!A19</f>
        <v>承認番号：</v>
      </c>
      <c r="B16" s="611"/>
      <c r="C16" s="611"/>
      <c r="D16" s="611"/>
      <c r="E16" s="611"/>
      <c r="F16" s="611"/>
      <c r="G16" s="611"/>
      <c r="H16" s="611"/>
      <c r="I16" s="612"/>
      <c r="J16" s="607"/>
      <c r="K16" s="608"/>
      <c r="L16" s="609"/>
      <c r="M16" s="607"/>
      <c r="N16" s="608"/>
      <c r="O16" s="609"/>
      <c r="P16" s="607"/>
      <c r="Q16" s="608"/>
      <c r="R16" s="608"/>
      <c r="S16" s="609"/>
      <c r="T16" s="607"/>
      <c r="U16" s="608"/>
      <c r="V16" s="608"/>
      <c r="W16" s="609"/>
      <c r="X16" s="625"/>
      <c r="Y16" s="625"/>
      <c r="Z16" s="626"/>
    </row>
    <row r="17" spans="1:26" ht="20" customHeight="1">
      <c r="A17" s="627" t="str">
        <f>SUBSTITUTE(申請書!G20," ", "")</f>
        <v>（選択）</v>
      </c>
      <c r="B17" s="628"/>
      <c r="C17" s="628"/>
      <c r="D17" s="628"/>
      <c r="E17" s="628"/>
      <c r="F17" s="628"/>
      <c r="G17" s="628"/>
      <c r="H17" s="628"/>
      <c r="I17" s="629"/>
      <c r="J17" s="619">
        <f>確認書!AA20</f>
        <v>0</v>
      </c>
      <c r="K17" s="620"/>
      <c r="L17" s="621"/>
      <c r="M17" s="613" t="str">
        <f>申請書!AC20</f>
        <v xml:space="preserve"> </v>
      </c>
      <c r="N17" s="614"/>
      <c r="O17" s="615"/>
      <c r="P17" s="616">
        <f>申請書!AE20</f>
        <v>0</v>
      </c>
      <c r="Q17" s="617"/>
      <c r="R17" s="617"/>
      <c r="S17" s="618"/>
      <c r="T17" s="616">
        <f>確認書!AH20</f>
        <v>0</v>
      </c>
      <c r="U17" s="617"/>
      <c r="V17" s="617"/>
      <c r="W17" s="618"/>
      <c r="X17" s="623"/>
      <c r="Y17" s="623"/>
      <c r="Z17" s="624"/>
    </row>
    <row r="18" spans="1:26" ht="15" customHeight="1">
      <c r="A18" s="610" t="str">
        <f>"承認番号："&amp;申請書!A20</f>
        <v>承認番号：</v>
      </c>
      <c r="B18" s="611"/>
      <c r="C18" s="611"/>
      <c r="D18" s="611"/>
      <c r="E18" s="611"/>
      <c r="F18" s="611"/>
      <c r="G18" s="611"/>
      <c r="H18" s="611"/>
      <c r="I18" s="612"/>
      <c r="J18" s="607"/>
      <c r="K18" s="608"/>
      <c r="L18" s="609"/>
      <c r="M18" s="607"/>
      <c r="N18" s="608"/>
      <c r="O18" s="609"/>
      <c r="P18" s="607"/>
      <c r="Q18" s="608"/>
      <c r="R18" s="608"/>
      <c r="S18" s="609"/>
      <c r="T18" s="607"/>
      <c r="U18" s="608"/>
      <c r="V18" s="608"/>
      <c r="W18" s="609"/>
      <c r="X18" s="625"/>
      <c r="Y18" s="625"/>
      <c r="Z18" s="626"/>
    </row>
    <row r="19" spans="1:26" ht="20" customHeight="1">
      <c r="A19" s="627" t="str">
        <f>SUBSTITUTE(申請書!G21," ", "")</f>
        <v>（選択）</v>
      </c>
      <c r="B19" s="628"/>
      <c r="C19" s="628"/>
      <c r="D19" s="628"/>
      <c r="E19" s="628"/>
      <c r="F19" s="628"/>
      <c r="G19" s="628"/>
      <c r="H19" s="628"/>
      <c r="I19" s="629"/>
      <c r="J19" s="619">
        <f>確認書!AA21</f>
        <v>0</v>
      </c>
      <c r="K19" s="620"/>
      <c r="L19" s="621"/>
      <c r="M19" s="613" t="str">
        <f>申請書!AC21</f>
        <v xml:space="preserve"> </v>
      </c>
      <c r="N19" s="614"/>
      <c r="O19" s="615"/>
      <c r="P19" s="616">
        <f>申請書!AE21</f>
        <v>0</v>
      </c>
      <c r="Q19" s="617"/>
      <c r="R19" s="617"/>
      <c r="S19" s="618"/>
      <c r="T19" s="616">
        <f>確認書!AH21</f>
        <v>0</v>
      </c>
      <c r="U19" s="617"/>
      <c r="V19" s="617"/>
      <c r="W19" s="618"/>
      <c r="X19" s="623"/>
      <c r="Y19" s="623"/>
      <c r="Z19" s="624"/>
    </row>
    <row r="20" spans="1:26" ht="15" customHeight="1">
      <c r="A20" s="610" t="str">
        <f>"承認番号："&amp;申請書!A21</f>
        <v>承認番号：</v>
      </c>
      <c r="B20" s="611"/>
      <c r="C20" s="611"/>
      <c r="D20" s="611"/>
      <c r="E20" s="611"/>
      <c r="F20" s="611"/>
      <c r="G20" s="611"/>
      <c r="H20" s="611"/>
      <c r="I20" s="612"/>
      <c r="J20" s="607"/>
      <c r="K20" s="608"/>
      <c r="L20" s="609"/>
      <c r="M20" s="607"/>
      <c r="N20" s="608"/>
      <c r="O20" s="609"/>
      <c r="P20" s="607"/>
      <c r="Q20" s="608"/>
      <c r="R20" s="608"/>
      <c r="S20" s="609"/>
      <c r="T20" s="607"/>
      <c r="U20" s="608"/>
      <c r="V20" s="608"/>
      <c r="W20" s="609"/>
      <c r="X20" s="625"/>
      <c r="Y20" s="625"/>
      <c r="Z20" s="626"/>
    </row>
    <row r="21" spans="1:26" ht="20" customHeight="1">
      <c r="A21" s="627" t="str">
        <f>SUBSTITUTE(申請書!G22," ", "")</f>
        <v>（選択）</v>
      </c>
      <c r="B21" s="628"/>
      <c r="C21" s="628"/>
      <c r="D21" s="628"/>
      <c r="E21" s="628"/>
      <c r="F21" s="628"/>
      <c r="G21" s="628"/>
      <c r="H21" s="628"/>
      <c r="I21" s="629"/>
      <c r="J21" s="619">
        <f>確認書!AA22</f>
        <v>0</v>
      </c>
      <c r="K21" s="620"/>
      <c r="L21" s="621"/>
      <c r="M21" s="613" t="str">
        <f>申請書!AC22</f>
        <v xml:space="preserve"> </v>
      </c>
      <c r="N21" s="614"/>
      <c r="O21" s="615"/>
      <c r="P21" s="616">
        <f>申請書!AE22</f>
        <v>0</v>
      </c>
      <c r="Q21" s="617"/>
      <c r="R21" s="617"/>
      <c r="S21" s="618"/>
      <c r="T21" s="616">
        <f>確認書!AH22</f>
        <v>0</v>
      </c>
      <c r="U21" s="617"/>
      <c r="V21" s="617"/>
      <c r="W21" s="618"/>
      <c r="X21" s="623"/>
      <c r="Y21" s="623"/>
      <c r="Z21" s="624"/>
    </row>
    <row r="22" spans="1:26" ht="15" customHeight="1">
      <c r="A22" s="610" t="str">
        <f>"承認番号："&amp;申請書!A22</f>
        <v>承認番号：</v>
      </c>
      <c r="B22" s="611"/>
      <c r="C22" s="611"/>
      <c r="D22" s="611"/>
      <c r="E22" s="611"/>
      <c r="F22" s="611"/>
      <c r="G22" s="611"/>
      <c r="H22" s="611"/>
      <c r="I22" s="612"/>
      <c r="J22" s="607"/>
      <c r="K22" s="608"/>
      <c r="L22" s="609"/>
      <c r="M22" s="607"/>
      <c r="N22" s="608"/>
      <c r="O22" s="609"/>
      <c r="P22" s="607"/>
      <c r="Q22" s="608"/>
      <c r="R22" s="608"/>
      <c r="S22" s="609"/>
      <c r="T22" s="607"/>
      <c r="U22" s="608"/>
      <c r="V22" s="608"/>
      <c r="W22" s="609"/>
      <c r="X22" s="625"/>
      <c r="Y22" s="625"/>
      <c r="Z22" s="626"/>
    </row>
    <row r="23" spans="1:26" ht="20" customHeight="1">
      <c r="A23" s="627" t="str">
        <f>SUBSTITUTE(申請書!G23," ", "")</f>
        <v>（選択）</v>
      </c>
      <c r="B23" s="628"/>
      <c r="C23" s="628"/>
      <c r="D23" s="628"/>
      <c r="E23" s="628"/>
      <c r="F23" s="628"/>
      <c r="G23" s="628"/>
      <c r="H23" s="628"/>
      <c r="I23" s="629"/>
      <c r="J23" s="619">
        <f>確認書!AA23</f>
        <v>0</v>
      </c>
      <c r="K23" s="620"/>
      <c r="L23" s="621"/>
      <c r="M23" s="613" t="str">
        <f>申請書!AC23</f>
        <v xml:space="preserve"> </v>
      </c>
      <c r="N23" s="614"/>
      <c r="O23" s="615"/>
      <c r="P23" s="616">
        <f>申請書!AE23</f>
        <v>0</v>
      </c>
      <c r="Q23" s="617"/>
      <c r="R23" s="617"/>
      <c r="S23" s="618"/>
      <c r="T23" s="616">
        <f>確認書!AH23</f>
        <v>0</v>
      </c>
      <c r="U23" s="617"/>
      <c r="V23" s="617"/>
      <c r="W23" s="618"/>
      <c r="X23" s="623"/>
      <c r="Y23" s="623"/>
      <c r="Z23" s="624"/>
    </row>
    <row r="24" spans="1:26" ht="15" customHeight="1">
      <c r="A24" s="610" t="str">
        <f>"承認番号："&amp;申請書!A23</f>
        <v>承認番号：</v>
      </c>
      <c r="B24" s="611"/>
      <c r="C24" s="611"/>
      <c r="D24" s="611"/>
      <c r="E24" s="611"/>
      <c r="F24" s="611"/>
      <c r="G24" s="611"/>
      <c r="H24" s="611"/>
      <c r="I24" s="612"/>
      <c r="J24" s="607"/>
      <c r="K24" s="608"/>
      <c r="L24" s="609"/>
      <c r="M24" s="607"/>
      <c r="N24" s="608"/>
      <c r="O24" s="609"/>
      <c r="P24" s="607"/>
      <c r="Q24" s="608"/>
      <c r="R24" s="608"/>
      <c r="S24" s="609"/>
      <c r="T24" s="607"/>
      <c r="U24" s="608"/>
      <c r="V24" s="608"/>
      <c r="W24" s="609"/>
      <c r="X24" s="625"/>
      <c r="Y24" s="625"/>
      <c r="Z24" s="626"/>
    </row>
    <row r="25" spans="1:26" ht="20" customHeight="1">
      <c r="A25" s="627" t="str">
        <f>SUBSTITUTE(申請書!G24," ", "")</f>
        <v>（選択）</v>
      </c>
      <c r="B25" s="628"/>
      <c r="C25" s="628"/>
      <c r="D25" s="628"/>
      <c r="E25" s="628"/>
      <c r="F25" s="628"/>
      <c r="G25" s="628"/>
      <c r="H25" s="628"/>
      <c r="I25" s="629"/>
      <c r="J25" s="619">
        <f>確認書!AA24</f>
        <v>0</v>
      </c>
      <c r="K25" s="620"/>
      <c r="L25" s="621"/>
      <c r="M25" s="613" t="str">
        <f>申請書!AC24</f>
        <v xml:space="preserve"> </v>
      </c>
      <c r="N25" s="614"/>
      <c r="O25" s="615"/>
      <c r="P25" s="616">
        <f>申請書!AE24</f>
        <v>0</v>
      </c>
      <c r="Q25" s="617"/>
      <c r="R25" s="617"/>
      <c r="S25" s="618"/>
      <c r="T25" s="616">
        <f>確認書!AH24</f>
        <v>0</v>
      </c>
      <c r="U25" s="617"/>
      <c r="V25" s="617"/>
      <c r="W25" s="618"/>
      <c r="X25" s="623"/>
      <c r="Y25" s="623"/>
      <c r="Z25" s="624"/>
    </row>
    <row r="26" spans="1:26" ht="15" customHeight="1">
      <c r="A26" s="610" t="str">
        <f>"承認番号："&amp;申請書!A24</f>
        <v>承認番号：</v>
      </c>
      <c r="B26" s="611"/>
      <c r="C26" s="611"/>
      <c r="D26" s="611"/>
      <c r="E26" s="611"/>
      <c r="F26" s="611"/>
      <c r="G26" s="611"/>
      <c r="H26" s="611"/>
      <c r="I26" s="612"/>
      <c r="J26" s="607"/>
      <c r="K26" s="608"/>
      <c r="L26" s="609"/>
      <c r="M26" s="607"/>
      <c r="N26" s="608"/>
      <c r="O26" s="609"/>
      <c r="P26" s="607"/>
      <c r="Q26" s="608"/>
      <c r="R26" s="608"/>
      <c r="S26" s="609"/>
      <c r="T26" s="607"/>
      <c r="U26" s="608"/>
      <c r="V26" s="608"/>
      <c r="W26" s="609"/>
      <c r="X26" s="625"/>
      <c r="Y26" s="625"/>
      <c r="Z26" s="626"/>
    </row>
    <row r="27" spans="1:26" ht="20" customHeight="1">
      <c r="A27" s="622" t="s">
        <v>463</v>
      </c>
      <c r="B27" s="622"/>
      <c r="C27" s="622"/>
      <c r="D27" s="622"/>
      <c r="E27" s="622"/>
      <c r="F27" s="622"/>
      <c r="G27" s="622"/>
      <c r="H27" s="622"/>
      <c r="I27" s="622"/>
      <c r="J27" s="622"/>
      <c r="K27" s="622"/>
      <c r="L27" s="622"/>
      <c r="M27" s="622"/>
      <c r="N27" s="622"/>
      <c r="O27" s="622"/>
      <c r="P27" s="622"/>
      <c r="Q27" s="622"/>
      <c r="R27" s="622"/>
      <c r="S27" s="622"/>
      <c r="T27" s="631">
        <f>SUM(T15:W26)</f>
        <v>0</v>
      </c>
      <c r="U27" s="631"/>
      <c r="V27" s="631"/>
      <c r="W27" s="631"/>
      <c r="X27" s="630"/>
      <c r="Y27" s="630"/>
      <c r="Z27" s="630"/>
    </row>
    <row r="28" spans="1:26" ht="8" customHeight="1">
      <c r="A28" s="169"/>
      <c r="B28" s="169"/>
      <c r="C28" s="169"/>
      <c r="D28" s="169"/>
      <c r="E28" s="169"/>
      <c r="F28" s="169"/>
      <c r="G28" s="169"/>
      <c r="H28" s="169"/>
      <c r="I28" s="169"/>
      <c r="J28" s="169"/>
      <c r="K28" s="169"/>
      <c r="L28" s="169"/>
      <c r="M28" s="169"/>
      <c r="N28" s="169"/>
      <c r="O28" s="169"/>
      <c r="P28" s="169"/>
      <c r="Q28" s="173"/>
      <c r="R28" s="173"/>
      <c r="S28" s="171"/>
      <c r="T28" s="171"/>
      <c r="U28" s="171"/>
      <c r="V28" s="171"/>
      <c r="W28" s="171"/>
      <c r="X28" s="169"/>
      <c r="Y28" s="169"/>
      <c r="Z28" s="169"/>
    </row>
    <row r="29" spans="1:26" ht="20" customHeight="1">
      <c r="A29" s="170" t="s">
        <v>461</v>
      </c>
      <c r="B29" s="172"/>
      <c r="C29" s="172"/>
      <c r="D29" s="167"/>
      <c r="E29" s="167"/>
      <c r="F29" s="167"/>
      <c r="G29" s="167"/>
      <c r="H29" s="167"/>
      <c r="I29" s="167"/>
      <c r="J29" s="167"/>
      <c r="K29" s="167"/>
      <c r="L29" s="167"/>
      <c r="M29" s="167"/>
      <c r="N29" s="167"/>
      <c r="O29" s="167"/>
      <c r="P29" s="167"/>
      <c r="Q29" s="167"/>
      <c r="R29" s="167"/>
      <c r="S29" s="167"/>
      <c r="T29" s="167"/>
      <c r="U29" s="167"/>
      <c r="V29" s="167"/>
      <c r="W29" s="167"/>
      <c r="X29" s="167"/>
      <c r="Y29" s="167"/>
      <c r="Z29" s="168"/>
    </row>
    <row r="30" spans="1:26" ht="20" customHeight="1">
      <c r="A30" s="596"/>
      <c r="B30" s="597"/>
      <c r="C30" s="597"/>
      <c r="D30" s="597"/>
      <c r="E30" s="597"/>
      <c r="F30" s="597"/>
      <c r="G30" s="597"/>
      <c r="H30" s="597"/>
      <c r="I30" s="597"/>
      <c r="J30" s="597"/>
      <c r="K30" s="597"/>
      <c r="L30" s="597"/>
      <c r="M30" s="597"/>
      <c r="N30" s="597"/>
      <c r="O30" s="597"/>
      <c r="P30" s="597"/>
      <c r="Q30" s="597"/>
      <c r="R30" s="597"/>
      <c r="S30" s="597"/>
      <c r="T30" s="597"/>
      <c r="U30" s="597"/>
      <c r="V30" s="597"/>
      <c r="W30" s="597"/>
      <c r="X30" s="597"/>
      <c r="Y30" s="597"/>
      <c r="Z30" s="598"/>
    </row>
    <row r="31" spans="1:26" ht="20" customHeight="1">
      <c r="A31" s="596"/>
      <c r="B31" s="597"/>
      <c r="C31" s="597"/>
      <c r="D31" s="597"/>
      <c r="E31" s="597"/>
      <c r="F31" s="597"/>
      <c r="G31" s="597"/>
      <c r="H31" s="597"/>
      <c r="I31" s="597"/>
      <c r="J31" s="597"/>
      <c r="K31" s="597"/>
      <c r="L31" s="597"/>
      <c r="M31" s="597"/>
      <c r="N31" s="597"/>
      <c r="O31" s="597"/>
      <c r="P31" s="597"/>
      <c r="Q31" s="597"/>
      <c r="R31" s="597"/>
      <c r="S31" s="597"/>
      <c r="T31" s="597"/>
      <c r="U31" s="597"/>
      <c r="V31" s="597"/>
      <c r="W31" s="597"/>
      <c r="X31" s="597"/>
      <c r="Y31" s="597"/>
      <c r="Z31" s="598"/>
    </row>
    <row r="32" spans="1:26" ht="20" customHeight="1">
      <c r="A32" s="596"/>
      <c r="B32" s="597"/>
      <c r="C32" s="597"/>
      <c r="D32" s="597"/>
      <c r="E32" s="597"/>
      <c r="F32" s="597"/>
      <c r="G32" s="597"/>
      <c r="H32" s="597"/>
      <c r="I32" s="597"/>
      <c r="J32" s="597"/>
      <c r="K32" s="597"/>
      <c r="L32" s="597"/>
      <c r="M32" s="597"/>
      <c r="N32" s="597"/>
      <c r="O32" s="597"/>
      <c r="P32" s="597"/>
      <c r="Q32" s="597"/>
      <c r="R32" s="597"/>
      <c r="S32" s="597"/>
      <c r="T32" s="597"/>
      <c r="U32" s="597"/>
      <c r="V32" s="597"/>
      <c r="W32" s="597"/>
      <c r="X32" s="597"/>
      <c r="Y32" s="597"/>
      <c r="Z32" s="598"/>
    </row>
    <row r="33" spans="1:26" ht="20" customHeight="1">
      <c r="A33" s="596"/>
      <c r="B33" s="597"/>
      <c r="C33" s="597"/>
      <c r="D33" s="597"/>
      <c r="E33" s="597"/>
      <c r="F33" s="597"/>
      <c r="G33" s="597"/>
      <c r="H33" s="597"/>
      <c r="I33" s="597"/>
      <c r="J33" s="597"/>
      <c r="K33" s="597"/>
      <c r="L33" s="597"/>
      <c r="M33" s="597"/>
      <c r="N33" s="597"/>
      <c r="O33" s="597"/>
      <c r="P33" s="597"/>
      <c r="Q33" s="597"/>
      <c r="R33" s="597"/>
      <c r="S33" s="597"/>
      <c r="T33" s="597"/>
      <c r="U33" s="597"/>
      <c r="V33" s="597"/>
      <c r="W33" s="597"/>
      <c r="X33" s="597"/>
      <c r="Y33" s="597"/>
      <c r="Z33" s="598"/>
    </row>
    <row r="34" spans="1:26" ht="20" customHeight="1">
      <c r="A34" s="596"/>
      <c r="B34" s="597"/>
      <c r="C34" s="597"/>
      <c r="D34" s="597"/>
      <c r="E34" s="597"/>
      <c r="F34" s="597"/>
      <c r="G34" s="597"/>
      <c r="H34" s="597"/>
      <c r="I34" s="597"/>
      <c r="J34" s="597"/>
      <c r="K34" s="597"/>
      <c r="L34" s="597"/>
      <c r="M34" s="597"/>
      <c r="N34" s="597"/>
      <c r="O34" s="597"/>
      <c r="P34" s="597"/>
      <c r="Q34" s="597"/>
      <c r="R34" s="597"/>
      <c r="S34" s="597"/>
      <c r="T34" s="597"/>
      <c r="U34" s="597"/>
      <c r="V34" s="597"/>
      <c r="W34" s="597"/>
      <c r="X34" s="597"/>
      <c r="Y34" s="597"/>
      <c r="Z34" s="598"/>
    </row>
    <row r="35" spans="1:26" ht="20" customHeight="1">
      <c r="A35" s="596"/>
      <c r="B35" s="597"/>
      <c r="C35" s="597"/>
      <c r="D35" s="597"/>
      <c r="E35" s="597"/>
      <c r="F35" s="597"/>
      <c r="G35" s="597"/>
      <c r="H35" s="597"/>
      <c r="I35" s="597"/>
      <c r="J35" s="597"/>
      <c r="K35" s="597"/>
      <c r="L35" s="597"/>
      <c r="M35" s="597"/>
      <c r="N35" s="597"/>
      <c r="O35" s="597"/>
      <c r="P35" s="597"/>
      <c r="Q35" s="597"/>
      <c r="R35" s="597"/>
      <c r="S35" s="597"/>
      <c r="T35" s="597"/>
      <c r="U35" s="597"/>
      <c r="V35" s="597"/>
      <c r="W35" s="597"/>
      <c r="X35" s="597"/>
      <c r="Y35" s="597"/>
      <c r="Z35" s="598"/>
    </row>
    <row r="36" spans="1:26" ht="20" customHeight="1">
      <c r="A36" s="599"/>
      <c r="B36" s="600"/>
      <c r="C36" s="600"/>
      <c r="D36" s="600"/>
      <c r="E36" s="600"/>
      <c r="F36" s="600"/>
      <c r="G36" s="600"/>
      <c r="H36" s="600"/>
      <c r="I36" s="600"/>
      <c r="J36" s="600"/>
      <c r="K36" s="600"/>
      <c r="L36" s="600"/>
      <c r="M36" s="600"/>
      <c r="N36" s="600"/>
      <c r="O36" s="600"/>
      <c r="P36" s="600"/>
      <c r="Q36" s="600"/>
      <c r="R36" s="600"/>
      <c r="S36" s="600"/>
      <c r="T36" s="600"/>
      <c r="U36" s="600"/>
      <c r="V36" s="600"/>
      <c r="W36" s="600"/>
      <c r="X36" s="600"/>
      <c r="Y36" s="600"/>
      <c r="Z36" s="601"/>
    </row>
    <row r="37" spans="1:26" ht="20" customHeight="1"/>
    <row r="38" spans="1:26" ht="20" customHeight="1"/>
    <row r="39" spans="1:26" ht="20" customHeight="1"/>
    <row r="40" spans="1:26" ht="20" customHeight="1"/>
    <row r="41" spans="1:26" ht="20" customHeight="1"/>
    <row r="42" spans="1:26" ht="20" customHeight="1"/>
    <row r="43" spans="1:26" ht="20" customHeight="1"/>
    <row r="44" spans="1:26" ht="20" customHeight="1"/>
    <row r="45" spans="1:26" ht="20" customHeight="1"/>
    <row r="46" spans="1:26" ht="20" customHeight="1"/>
    <row r="47" spans="1:26" ht="20" customHeight="1"/>
    <row r="48" spans="1:26" ht="20" customHeight="1"/>
    <row r="49" ht="20" customHeight="1"/>
    <row r="50" ht="20" customHeight="1"/>
    <row r="51" ht="20" customHeight="1"/>
    <row r="52" ht="20" customHeight="1"/>
    <row r="53" ht="20" customHeight="1"/>
    <row r="54" ht="20" customHeight="1"/>
    <row r="55" ht="20" customHeight="1"/>
    <row r="56" ht="20" customHeight="1"/>
    <row r="57" ht="20" customHeight="1"/>
    <row r="58" ht="20" customHeight="1"/>
    <row r="59" ht="20" customHeight="1"/>
    <row r="60" ht="20" customHeight="1"/>
    <row r="61" ht="20" customHeight="1"/>
    <row r="62" ht="20" customHeight="1"/>
    <row r="63" ht="20" customHeight="1"/>
    <row r="64" ht="20" customHeight="1"/>
    <row r="65" ht="20" customHeight="1"/>
    <row r="66" ht="20" customHeight="1"/>
    <row r="67" ht="20" customHeight="1"/>
    <row r="68" ht="20" customHeight="1"/>
    <row r="69" ht="20" customHeight="1"/>
    <row r="70" ht="20" customHeight="1"/>
    <row r="71" ht="20" customHeight="1"/>
    <row r="72" ht="20" customHeight="1"/>
    <row r="73" ht="20" customHeight="1"/>
    <row r="74" ht="20" customHeight="1"/>
    <row r="75" ht="20" customHeight="1"/>
    <row r="76" ht="20" customHeight="1"/>
    <row r="77" ht="20" customHeight="1"/>
    <row r="78" ht="20" customHeight="1"/>
    <row r="79" ht="20" customHeight="1"/>
  </sheetData>
  <sheetProtection sheet="1" objects="1" scenarios="1"/>
  <mergeCells count="86">
    <mergeCell ref="A4:Z4"/>
    <mergeCell ref="H1:S2"/>
    <mergeCell ref="U1:V1"/>
    <mergeCell ref="W1:Z1"/>
    <mergeCell ref="U2:V2"/>
    <mergeCell ref="W2:Z2"/>
    <mergeCell ref="A12:F12"/>
    <mergeCell ref="G12:L12"/>
    <mergeCell ref="U12:W12"/>
    <mergeCell ref="X12:Z12"/>
    <mergeCell ref="A14:I14"/>
    <mergeCell ref="J14:L14"/>
    <mergeCell ref="M14:O14"/>
    <mergeCell ref="P14:S14"/>
    <mergeCell ref="T14:W14"/>
    <mergeCell ref="X14:Z14"/>
    <mergeCell ref="X15:Z16"/>
    <mergeCell ref="A16:I16"/>
    <mergeCell ref="J16:L16"/>
    <mergeCell ref="M16:O16"/>
    <mergeCell ref="P16:S16"/>
    <mergeCell ref="A15:I15"/>
    <mergeCell ref="J15:L15"/>
    <mergeCell ref="M15:O15"/>
    <mergeCell ref="P15:S15"/>
    <mergeCell ref="T15:W15"/>
    <mergeCell ref="T16:W16"/>
    <mergeCell ref="X17:Z18"/>
    <mergeCell ref="A18:I18"/>
    <mergeCell ref="J18:L18"/>
    <mergeCell ref="M18:O18"/>
    <mergeCell ref="P18:S18"/>
    <mergeCell ref="T18:W18"/>
    <mergeCell ref="A17:I17"/>
    <mergeCell ref="J17:L17"/>
    <mergeCell ref="M17:O17"/>
    <mergeCell ref="P17:S17"/>
    <mergeCell ref="T17:W17"/>
    <mergeCell ref="X19:Z20"/>
    <mergeCell ref="A20:I20"/>
    <mergeCell ref="J20:L20"/>
    <mergeCell ref="M20:O20"/>
    <mergeCell ref="P20:S20"/>
    <mergeCell ref="A19:I19"/>
    <mergeCell ref="J19:L19"/>
    <mergeCell ref="M19:O19"/>
    <mergeCell ref="P19:S19"/>
    <mergeCell ref="T19:W19"/>
    <mergeCell ref="T20:W20"/>
    <mergeCell ref="X21:Z22"/>
    <mergeCell ref="A22:I22"/>
    <mergeCell ref="J22:L22"/>
    <mergeCell ref="M22:O22"/>
    <mergeCell ref="P22:S22"/>
    <mergeCell ref="T22:W22"/>
    <mergeCell ref="A21:I21"/>
    <mergeCell ref="J21:L21"/>
    <mergeCell ref="M21:O21"/>
    <mergeCell ref="P21:S21"/>
    <mergeCell ref="T21:W21"/>
    <mergeCell ref="X23:Z24"/>
    <mergeCell ref="A24:I24"/>
    <mergeCell ref="J24:L24"/>
    <mergeCell ref="M24:O24"/>
    <mergeCell ref="P24:S24"/>
    <mergeCell ref="A23:I23"/>
    <mergeCell ref="J23:L23"/>
    <mergeCell ref="M23:O23"/>
    <mergeCell ref="P23:S23"/>
    <mergeCell ref="T23:W23"/>
    <mergeCell ref="T24:W24"/>
    <mergeCell ref="A27:S27"/>
    <mergeCell ref="T27:W27"/>
    <mergeCell ref="X27:Z27"/>
    <mergeCell ref="A30:Z36"/>
    <mergeCell ref="X25:Z26"/>
    <mergeCell ref="A26:I26"/>
    <mergeCell ref="J26:L26"/>
    <mergeCell ref="M26:O26"/>
    <mergeCell ref="P26:S26"/>
    <mergeCell ref="T26:W26"/>
    <mergeCell ref="A25:I25"/>
    <mergeCell ref="J25:L25"/>
    <mergeCell ref="M25:O25"/>
    <mergeCell ref="P25:S25"/>
    <mergeCell ref="T25:W25"/>
  </mergeCells>
  <phoneticPr fontId="2"/>
  <conditionalFormatting sqref="A17:I17">
    <cfRule type="containsText" dxfId="47" priority="12" operator="containsText" text="選択">
      <formula>NOT(ISERROR(SEARCH("選択",A17)))</formula>
    </cfRule>
  </conditionalFormatting>
  <conditionalFormatting sqref="A19:I19">
    <cfRule type="containsText" dxfId="46" priority="6" operator="containsText" text="選択">
      <formula>NOT(ISERROR(SEARCH("選択",A19)))</formula>
    </cfRule>
  </conditionalFormatting>
  <conditionalFormatting sqref="A21:I21">
    <cfRule type="containsText" dxfId="45" priority="5" operator="containsText" text="選択">
      <formula>NOT(ISERROR(SEARCH("選択",A21)))</formula>
    </cfRule>
  </conditionalFormatting>
  <conditionalFormatting sqref="A23:I23">
    <cfRule type="containsText" dxfId="44" priority="4" operator="containsText" text="選択">
      <formula>NOT(ISERROR(SEARCH("選択",A23)))</formula>
    </cfRule>
  </conditionalFormatting>
  <conditionalFormatting sqref="A25:I25">
    <cfRule type="containsText" dxfId="43" priority="3" operator="containsText" text="選択">
      <formula>NOT(ISERROR(SEARCH("選択",A25)))</formula>
    </cfRule>
  </conditionalFormatting>
  <conditionalFormatting sqref="J17:W17 A18:I18">
    <cfRule type="expression" dxfId="42" priority="11">
      <formula>$A$17="（選択）"</formula>
    </cfRule>
  </conditionalFormatting>
  <conditionalFormatting sqref="J19:W19 A20:I20">
    <cfRule type="expression" dxfId="41" priority="10">
      <formula>$A$19="（選択）"</formula>
    </cfRule>
  </conditionalFormatting>
  <conditionalFormatting sqref="J21:W21 A22:I22">
    <cfRule type="expression" dxfId="40" priority="9">
      <formula>$A$21="（選択）"</formula>
    </cfRule>
  </conditionalFormatting>
  <conditionalFormatting sqref="J23:W23 A24:I24">
    <cfRule type="expression" dxfId="39" priority="8">
      <formula>$A$23="（選択）"</formula>
    </cfRule>
  </conditionalFormatting>
  <conditionalFormatting sqref="J25:W25 A26:I26">
    <cfRule type="expression" dxfId="38" priority="7">
      <formula>$A$25="（選択）"</formula>
    </cfRule>
  </conditionalFormatting>
  <conditionalFormatting sqref="W2:Z2">
    <cfRule type="containsBlanks" dxfId="37" priority="2">
      <formula>LEN(TRIM(W2))=0</formula>
    </cfRule>
  </conditionalFormatting>
  <conditionalFormatting sqref="X12:Z12">
    <cfRule type="containsBlanks" dxfId="36" priority="1">
      <formula>LEN(TRIM(X12))=0</formula>
    </cfRule>
  </conditionalFormatting>
  <printOptions horizontalCentered="1" verticalCentered="1"/>
  <pageMargins left="0.98425196850393704" right="0.98425196850393704" top="1.1811023622047245" bottom="1.1811023622047245" header="0.31496062992125984" footer="0.31496062992125984"/>
  <pageSetup paperSize="9" orientation="portrait" horizontalDpi="0" verticalDpi="0"/>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701BB398-6BF8-124E-AFC0-F7CDF96F2A19}">
  <sheetPr>
    <pageSetUpPr fitToPage="1"/>
  </sheetPr>
  <dimension ref="A1:Z79"/>
  <sheetViews>
    <sheetView view="pageLayout" zoomScale="130" zoomScaleNormal="100" zoomScalePageLayoutView="130" workbookViewId="0">
      <selection activeCell="A4" sqref="A4:Z4"/>
    </sheetView>
  </sheetViews>
  <sheetFormatPr baseColWidth="10" defaultRowHeight="17"/>
  <cols>
    <col min="1" max="34" width="2.83203125" style="164" customWidth="1"/>
    <col min="35" max="16384" width="10.83203125" style="164"/>
  </cols>
  <sheetData>
    <row r="1" spans="1:26" ht="20" customHeight="1">
      <c r="H1" s="632" t="s">
        <v>445</v>
      </c>
      <c r="I1" s="632"/>
      <c r="J1" s="632"/>
      <c r="K1" s="632"/>
      <c r="L1" s="632"/>
      <c r="M1" s="632"/>
      <c r="N1" s="632"/>
      <c r="O1" s="632"/>
      <c r="P1" s="632"/>
      <c r="Q1" s="632"/>
      <c r="R1" s="632"/>
      <c r="S1" s="632"/>
      <c r="U1" s="604" t="s">
        <v>443</v>
      </c>
      <c r="V1" s="604"/>
      <c r="W1" s="602">
        <f ca="1">TODAY()</f>
        <v>46093</v>
      </c>
      <c r="X1" s="602"/>
      <c r="Y1" s="602"/>
      <c r="Z1" s="602"/>
    </row>
    <row r="2" spans="1:26" ht="20" customHeight="1">
      <c r="H2" s="632"/>
      <c r="I2" s="632"/>
      <c r="J2" s="632"/>
      <c r="K2" s="632"/>
      <c r="L2" s="632"/>
      <c r="M2" s="632"/>
      <c r="N2" s="632"/>
      <c r="O2" s="632"/>
      <c r="P2" s="632"/>
      <c r="Q2" s="632"/>
      <c r="R2" s="632"/>
      <c r="S2" s="632"/>
      <c r="U2" s="604" t="s">
        <v>444</v>
      </c>
      <c r="V2" s="604"/>
      <c r="W2" s="603">
        <f>計測・分析部門使用欄!K1</f>
        <v>0</v>
      </c>
      <c r="X2" s="603"/>
      <c r="Y2" s="603"/>
      <c r="Z2" s="603"/>
    </row>
    <row r="3" spans="1:26" ht="20" customHeight="1"/>
    <row r="4" spans="1:26" ht="32" customHeight="1">
      <c r="A4" s="644" t="str">
        <f>計測・分析部門使用欄!D2&amp;"　"&amp;計測・分析部門使用欄!D1&amp;"　様"</f>
        <v>0　0　様</v>
      </c>
      <c r="B4" s="644"/>
      <c r="C4" s="644"/>
      <c r="D4" s="644"/>
      <c r="E4" s="644"/>
      <c r="F4" s="644"/>
      <c r="G4" s="644"/>
      <c r="H4" s="644"/>
      <c r="I4" s="644"/>
      <c r="J4" s="644"/>
      <c r="K4" s="644"/>
      <c r="L4" s="644"/>
      <c r="M4" s="644"/>
      <c r="N4" s="644"/>
      <c r="O4" s="644"/>
      <c r="P4" s="644"/>
      <c r="Q4" s="644"/>
      <c r="R4" s="644"/>
      <c r="S4" s="644"/>
      <c r="T4" s="644"/>
      <c r="U4" s="644"/>
      <c r="V4" s="644"/>
      <c r="W4" s="644"/>
      <c r="X4" s="644"/>
      <c r="Y4" s="644"/>
      <c r="Z4" s="644"/>
    </row>
    <row r="5" spans="1:26" ht="20" customHeight="1">
      <c r="A5" s="166"/>
      <c r="B5" s="166"/>
      <c r="C5" s="166"/>
      <c r="D5" s="166"/>
      <c r="E5" s="166"/>
      <c r="F5" s="166"/>
      <c r="G5" s="166"/>
      <c r="H5" s="166"/>
      <c r="I5" s="166"/>
      <c r="J5" s="166"/>
      <c r="K5" s="166"/>
      <c r="L5" s="166"/>
      <c r="M5" s="166"/>
      <c r="N5" s="166"/>
      <c r="O5" s="166"/>
      <c r="P5" s="166"/>
      <c r="Q5" s="166"/>
      <c r="R5" s="166"/>
      <c r="S5" s="166"/>
      <c r="T5" s="166"/>
      <c r="U5" s="166"/>
      <c r="V5" s="166"/>
      <c r="W5" s="166"/>
      <c r="X5" s="166"/>
      <c r="Y5" s="166"/>
      <c r="Z5" s="166"/>
    </row>
    <row r="6" spans="1:26" ht="15" customHeight="1">
      <c r="A6" s="169" t="s">
        <v>450</v>
      </c>
      <c r="B6" s="169"/>
      <c r="C6" s="169"/>
      <c r="D6" s="169"/>
      <c r="E6" s="169"/>
      <c r="F6" s="169"/>
      <c r="G6" s="169"/>
      <c r="H6" s="169"/>
      <c r="I6" s="169"/>
      <c r="J6" s="169"/>
      <c r="K6" s="169"/>
      <c r="L6" s="169"/>
      <c r="M6" s="169"/>
      <c r="P6" s="165" t="s">
        <v>446</v>
      </c>
      <c r="Q6" s="165"/>
      <c r="S6" s="169"/>
      <c r="T6" s="169"/>
      <c r="U6" s="169"/>
      <c r="V6" s="169"/>
      <c r="W6" s="169"/>
      <c r="X6" s="169"/>
      <c r="Y6" s="169"/>
      <c r="Z6" s="169"/>
    </row>
    <row r="7" spans="1:26" ht="15" customHeight="1">
      <c r="A7" s="169"/>
      <c r="B7" s="169"/>
      <c r="C7" s="169"/>
      <c r="D7" s="169"/>
      <c r="E7" s="169"/>
      <c r="F7" s="169"/>
      <c r="G7" s="169"/>
      <c r="H7" s="169"/>
      <c r="I7" s="169"/>
      <c r="J7" s="169"/>
      <c r="K7" s="169"/>
      <c r="L7" s="169"/>
      <c r="M7" s="169"/>
      <c r="P7" s="174" t="s">
        <v>398</v>
      </c>
      <c r="Q7" s="165"/>
      <c r="S7" s="169"/>
      <c r="T7" s="169"/>
      <c r="U7" s="169"/>
      <c r="V7" s="169"/>
      <c r="W7" s="169"/>
      <c r="X7" s="169"/>
      <c r="Y7" s="169"/>
      <c r="Z7" s="169"/>
    </row>
    <row r="8" spans="1:26" ht="15" customHeight="1">
      <c r="A8" s="169" t="s">
        <v>455</v>
      </c>
      <c r="B8" s="169"/>
      <c r="C8" s="169"/>
      <c r="D8" s="169" t="s">
        <v>453</v>
      </c>
      <c r="E8" s="169" t="s">
        <v>460</v>
      </c>
      <c r="H8" s="169"/>
      <c r="I8" s="169"/>
      <c r="J8" s="169"/>
      <c r="K8" s="169"/>
      <c r="L8" s="169"/>
      <c r="M8" s="169"/>
      <c r="P8" s="165" t="s">
        <v>447</v>
      </c>
      <c r="Q8" s="165"/>
      <c r="S8" s="169"/>
      <c r="T8" s="169"/>
      <c r="U8" s="169"/>
      <c r="V8" s="169"/>
      <c r="W8" s="169"/>
      <c r="X8" s="169"/>
      <c r="Y8" s="169"/>
      <c r="Z8" s="169"/>
    </row>
    <row r="9" spans="1:26" ht="15" customHeight="1">
      <c r="A9" s="169" t="s">
        <v>451</v>
      </c>
      <c r="B9" s="169"/>
      <c r="C9" s="169"/>
      <c r="D9" s="169" t="s">
        <v>453</v>
      </c>
      <c r="E9" s="169" t="s">
        <v>454</v>
      </c>
      <c r="H9" s="169"/>
      <c r="I9" s="169"/>
      <c r="J9" s="169"/>
      <c r="K9" s="169"/>
      <c r="L9" s="169"/>
      <c r="M9" s="169"/>
      <c r="P9" s="165"/>
      <c r="Q9" s="165" t="s">
        <v>448</v>
      </c>
      <c r="S9" s="169"/>
      <c r="T9" s="169"/>
      <c r="U9" s="169"/>
      <c r="V9" s="169"/>
      <c r="W9" s="169"/>
      <c r="X9" s="169"/>
      <c r="Y9" s="169"/>
      <c r="Z9" s="169"/>
    </row>
    <row r="10" spans="1:26" ht="15" customHeight="1">
      <c r="A10" s="169" t="s">
        <v>452</v>
      </c>
      <c r="B10" s="169"/>
      <c r="C10" s="169"/>
      <c r="D10" s="169" t="s">
        <v>453</v>
      </c>
      <c r="E10" s="169" t="s">
        <v>464</v>
      </c>
      <c r="H10" s="169"/>
      <c r="I10" s="169"/>
      <c r="J10" s="169"/>
      <c r="K10" s="169"/>
      <c r="L10" s="169"/>
      <c r="M10" s="169"/>
      <c r="P10" s="169"/>
      <c r="Q10" s="169"/>
      <c r="R10" s="169"/>
      <c r="S10" s="169"/>
      <c r="T10" s="169"/>
      <c r="U10" s="169"/>
      <c r="V10" s="169"/>
      <c r="W10" s="169"/>
      <c r="X10" s="169"/>
      <c r="Y10" s="169"/>
      <c r="Z10" s="169"/>
    </row>
    <row r="11" spans="1:26" ht="17" customHeight="1">
      <c r="Q11" s="169"/>
      <c r="R11" s="169"/>
      <c r="S11" s="169"/>
    </row>
    <row r="12" spans="1:26" ht="27" customHeight="1">
      <c r="A12" s="643" t="s">
        <v>465</v>
      </c>
      <c r="B12" s="643"/>
      <c r="C12" s="643"/>
      <c r="D12" s="643"/>
      <c r="E12" s="643"/>
      <c r="F12" s="643"/>
      <c r="G12" s="605">
        <f>T27</f>
        <v>0</v>
      </c>
      <c r="H12" s="605"/>
      <c r="I12" s="605"/>
      <c r="J12" s="605"/>
      <c r="K12" s="605"/>
      <c r="L12" s="605"/>
      <c r="M12" s="175"/>
      <c r="N12" s="175"/>
      <c r="O12" s="175"/>
      <c r="U12" s="606" t="s">
        <v>449</v>
      </c>
      <c r="V12" s="606"/>
      <c r="W12" s="606"/>
      <c r="X12" s="595">
        <f>計測・分析部門使用欄!K2</f>
        <v>0</v>
      </c>
      <c r="Y12" s="595"/>
      <c r="Z12" s="595"/>
    </row>
    <row r="13" spans="1:26" ht="20" customHeight="1"/>
    <row r="14" spans="1:26" ht="20" customHeight="1" thickBot="1">
      <c r="A14" s="633" t="s">
        <v>462</v>
      </c>
      <c r="B14" s="633"/>
      <c r="C14" s="633"/>
      <c r="D14" s="633"/>
      <c r="E14" s="633"/>
      <c r="F14" s="633"/>
      <c r="G14" s="633"/>
      <c r="H14" s="633"/>
      <c r="I14" s="633"/>
      <c r="J14" s="633" t="s">
        <v>456</v>
      </c>
      <c r="K14" s="633"/>
      <c r="L14" s="633"/>
      <c r="M14" s="633" t="s">
        <v>457</v>
      </c>
      <c r="N14" s="633"/>
      <c r="O14" s="633"/>
      <c r="P14" s="633" t="s">
        <v>458</v>
      </c>
      <c r="Q14" s="633"/>
      <c r="R14" s="633"/>
      <c r="S14" s="633"/>
      <c r="T14" s="633" t="s">
        <v>459</v>
      </c>
      <c r="U14" s="633"/>
      <c r="V14" s="633"/>
      <c r="W14" s="633"/>
      <c r="X14" s="633" t="s">
        <v>271</v>
      </c>
      <c r="Y14" s="633"/>
      <c r="Z14" s="633"/>
    </row>
    <row r="15" spans="1:26" ht="20" customHeight="1" thickTop="1">
      <c r="A15" s="645" t="str">
        <f>SUBSTITUTE(申請書!G19," ", "")</f>
        <v>（選択）</v>
      </c>
      <c r="B15" s="646"/>
      <c r="C15" s="646"/>
      <c r="D15" s="646"/>
      <c r="E15" s="646"/>
      <c r="F15" s="646"/>
      <c r="G15" s="646"/>
      <c r="H15" s="646"/>
      <c r="I15" s="647"/>
      <c r="J15" s="640">
        <f>確認書!AA19</f>
        <v>0</v>
      </c>
      <c r="K15" s="641"/>
      <c r="L15" s="642"/>
      <c r="M15" s="637" t="str">
        <f>申請書!AC19</f>
        <v xml:space="preserve"> </v>
      </c>
      <c r="N15" s="638"/>
      <c r="O15" s="639"/>
      <c r="P15" s="634">
        <f>申請書!AE19</f>
        <v>0</v>
      </c>
      <c r="Q15" s="635"/>
      <c r="R15" s="635"/>
      <c r="S15" s="636"/>
      <c r="T15" s="634">
        <f>確認書!AH19</f>
        <v>0</v>
      </c>
      <c r="U15" s="635"/>
      <c r="V15" s="635"/>
      <c r="W15" s="636"/>
      <c r="X15" s="648"/>
      <c r="Y15" s="648"/>
      <c r="Z15" s="649"/>
    </row>
    <row r="16" spans="1:26" ht="15" customHeight="1">
      <c r="A16" s="610" t="str">
        <f>"承認番号："&amp;申請書!A19</f>
        <v>承認番号：</v>
      </c>
      <c r="B16" s="611"/>
      <c r="C16" s="611"/>
      <c r="D16" s="611"/>
      <c r="E16" s="611"/>
      <c r="F16" s="611"/>
      <c r="G16" s="611"/>
      <c r="H16" s="611"/>
      <c r="I16" s="612"/>
      <c r="J16" s="607"/>
      <c r="K16" s="608"/>
      <c r="L16" s="609"/>
      <c r="M16" s="607"/>
      <c r="N16" s="608"/>
      <c r="O16" s="609"/>
      <c r="P16" s="607"/>
      <c r="Q16" s="608"/>
      <c r="R16" s="608"/>
      <c r="S16" s="609"/>
      <c r="T16" s="607"/>
      <c r="U16" s="608"/>
      <c r="V16" s="608"/>
      <c r="W16" s="609"/>
      <c r="X16" s="625"/>
      <c r="Y16" s="625"/>
      <c r="Z16" s="626"/>
    </row>
    <row r="17" spans="1:26" ht="20" customHeight="1">
      <c r="A17" s="627" t="str">
        <f>SUBSTITUTE(申請書!G20," ", "")</f>
        <v>（選択）</v>
      </c>
      <c r="B17" s="628"/>
      <c r="C17" s="628"/>
      <c r="D17" s="628"/>
      <c r="E17" s="628"/>
      <c r="F17" s="628"/>
      <c r="G17" s="628"/>
      <c r="H17" s="628"/>
      <c r="I17" s="629"/>
      <c r="J17" s="619">
        <f>確認書!AA20</f>
        <v>0</v>
      </c>
      <c r="K17" s="620"/>
      <c r="L17" s="621"/>
      <c r="M17" s="613" t="str">
        <f>申請書!AC20</f>
        <v xml:space="preserve"> </v>
      </c>
      <c r="N17" s="614"/>
      <c r="O17" s="615"/>
      <c r="P17" s="616">
        <f>申請書!AE20</f>
        <v>0</v>
      </c>
      <c r="Q17" s="617"/>
      <c r="R17" s="617"/>
      <c r="S17" s="618"/>
      <c r="T17" s="616">
        <f>確認書!AH20</f>
        <v>0</v>
      </c>
      <c r="U17" s="617"/>
      <c r="V17" s="617"/>
      <c r="W17" s="618"/>
      <c r="X17" s="623"/>
      <c r="Y17" s="623"/>
      <c r="Z17" s="624"/>
    </row>
    <row r="18" spans="1:26" ht="15" customHeight="1">
      <c r="A18" s="610" t="str">
        <f>"承認番号："&amp;申請書!A20</f>
        <v>承認番号：</v>
      </c>
      <c r="B18" s="611"/>
      <c r="C18" s="611"/>
      <c r="D18" s="611"/>
      <c r="E18" s="611"/>
      <c r="F18" s="611"/>
      <c r="G18" s="611"/>
      <c r="H18" s="611"/>
      <c r="I18" s="612"/>
      <c r="J18" s="607"/>
      <c r="K18" s="608"/>
      <c r="L18" s="609"/>
      <c r="M18" s="607"/>
      <c r="N18" s="608"/>
      <c r="O18" s="609"/>
      <c r="P18" s="607"/>
      <c r="Q18" s="608"/>
      <c r="R18" s="608"/>
      <c r="S18" s="609"/>
      <c r="T18" s="607"/>
      <c r="U18" s="608"/>
      <c r="V18" s="608"/>
      <c r="W18" s="609"/>
      <c r="X18" s="625"/>
      <c r="Y18" s="625"/>
      <c r="Z18" s="626"/>
    </row>
    <row r="19" spans="1:26" ht="20" customHeight="1">
      <c r="A19" s="627" t="str">
        <f>SUBSTITUTE(申請書!G21," ", "")</f>
        <v>（選択）</v>
      </c>
      <c r="B19" s="628"/>
      <c r="C19" s="628"/>
      <c r="D19" s="628"/>
      <c r="E19" s="628"/>
      <c r="F19" s="628"/>
      <c r="G19" s="628"/>
      <c r="H19" s="628"/>
      <c r="I19" s="629"/>
      <c r="J19" s="619">
        <f>確認書!AA21</f>
        <v>0</v>
      </c>
      <c r="K19" s="620"/>
      <c r="L19" s="621"/>
      <c r="M19" s="613" t="str">
        <f>申請書!AC21</f>
        <v xml:space="preserve"> </v>
      </c>
      <c r="N19" s="614"/>
      <c r="O19" s="615"/>
      <c r="P19" s="616">
        <f>申請書!AE21</f>
        <v>0</v>
      </c>
      <c r="Q19" s="617"/>
      <c r="R19" s="617"/>
      <c r="S19" s="618"/>
      <c r="T19" s="616">
        <f>確認書!AH21</f>
        <v>0</v>
      </c>
      <c r="U19" s="617"/>
      <c r="V19" s="617"/>
      <c r="W19" s="618"/>
      <c r="X19" s="623"/>
      <c r="Y19" s="623"/>
      <c r="Z19" s="624"/>
    </row>
    <row r="20" spans="1:26" ht="15" customHeight="1">
      <c r="A20" s="610" t="str">
        <f>"承認番号："&amp;申請書!A21</f>
        <v>承認番号：</v>
      </c>
      <c r="B20" s="611"/>
      <c r="C20" s="611"/>
      <c r="D20" s="611"/>
      <c r="E20" s="611"/>
      <c r="F20" s="611"/>
      <c r="G20" s="611"/>
      <c r="H20" s="611"/>
      <c r="I20" s="612"/>
      <c r="J20" s="607"/>
      <c r="K20" s="608"/>
      <c r="L20" s="609"/>
      <c r="M20" s="607"/>
      <c r="N20" s="608"/>
      <c r="O20" s="609"/>
      <c r="P20" s="607"/>
      <c r="Q20" s="608"/>
      <c r="R20" s="608"/>
      <c r="S20" s="609"/>
      <c r="T20" s="607"/>
      <c r="U20" s="608"/>
      <c r="V20" s="608"/>
      <c r="W20" s="609"/>
      <c r="X20" s="625"/>
      <c r="Y20" s="625"/>
      <c r="Z20" s="626"/>
    </row>
    <row r="21" spans="1:26" ht="20" customHeight="1">
      <c r="A21" s="627" t="str">
        <f>SUBSTITUTE(申請書!G22," ", "")</f>
        <v>（選択）</v>
      </c>
      <c r="B21" s="628"/>
      <c r="C21" s="628"/>
      <c r="D21" s="628"/>
      <c r="E21" s="628"/>
      <c r="F21" s="628"/>
      <c r="G21" s="628"/>
      <c r="H21" s="628"/>
      <c r="I21" s="629"/>
      <c r="J21" s="619">
        <f>確認書!AA22</f>
        <v>0</v>
      </c>
      <c r="K21" s="620"/>
      <c r="L21" s="621"/>
      <c r="M21" s="613" t="str">
        <f>申請書!AC22</f>
        <v xml:space="preserve"> </v>
      </c>
      <c r="N21" s="614"/>
      <c r="O21" s="615"/>
      <c r="P21" s="616">
        <f>申請書!AE22</f>
        <v>0</v>
      </c>
      <c r="Q21" s="617"/>
      <c r="R21" s="617"/>
      <c r="S21" s="618"/>
      <c r="T21" s="616">
        <f>確認書!AH22</f>
        <v>0</v>
      </c>
      <c r="U21" s="617"/>
      <c r="V21" s="617"/>
      <c r="W21" s="618"/>
      <c r="X21" s="623"/>
      <c r="Y21" s="623"/>
      <c r="Z21" s="624"/>
    </row>
    <row r="22" spans="1:26" ht="15" customHeight="1">
      <c r="A22" s="610" t="str">
        <f>"承認番号："&amp;申請書!A22</f>
        <v>承認番号：</v>
      </c>
      <c r="B22" s="611"/>
      <c r="C22" s="611"/>
      <c r="D22" s="611"/>
      <c r="E22" s="611"/>
      <c r="F22" s="611"/>
      <c r="G22" s="611"/>
      <c r="H22" s="611"/>
      <c r="I22" s="612"/>
      <c r="J22" s="607"/>
      <c r="K22" s="608"/>
      <c r="L22" s="609"/>
      <c r="M22" s="607"/>
      <c r="N22" s="608"/>
      <c r="O22" s="609"/>
      <c r="P22" s="607"/>
      <c r="Q22" s="608"/>
      <c r="R22" s="608"/>
      <c r="S22" s="609"/>
      <c r="T22" s="607"/>
      <c r="U22" s="608"/>
      <c r="V22" s="608"/>
      <c r="W22" s="609"/>
      <c r="X22" s="625"/>
      <c r="Y22" s="625"/>
      <c r="Z22" s="626"/>
    </row>
    <row r="23" spans="1:26" ht="20" customHeight="1">
      <c r="A23" s="627" t="str">
        <f>SUBSTITUTE(申請書!G23," ", "")</f>
        <v>（選択）</v>
      </c>
      <c r="B23" s="628"/>
      <c r="C23" s="628"/>
      <c r="D23" s="628"/>
      <c r="E23" s="628"/>
      <c r="F23" s="628"/>
      <c r="G23" s="628"/>
      <c r="H23" s="628"/>
      <c r="I23" s="629"/>
      <c r="J23" s="619">
        <f>確認書!AA23</f>
        <v>0</v>
      </c>
      <c r="K23" s="620"/>
      <c r="L23" s="621"/>
      <c r="M23" s="613" t="str">
        <f>申請書!AC23</f>
        <v xml:space="preserve"> </v>
      </c>
      <c r="N23" s="614"/>
      <c r="O23" s="615"/>
      <c r="P23" s="616">
        <f>申請書!AE23</f>
        <v>0</v>
      </c>
      <c r="Q23" s="617"/>
      <c r="R23" s="617"/>
      <c r="S23" s="618"/>
      <c r="T23" s="616">
        <f>確認書!AH23</f>
        <v>0</v>
      </c>
      <c r="U23" s="617"/>
      <c r="V23" s="617"/>
      <c r="W23" s="618"/>
      <c r="X23" s="623"/>
      <c r="Y23" s="623"/>
      <c r="Z23" s="624"/>
    </row>
    <row r="24" spans="1:26" ht="15" customHeight="1">
      <c r="A24" s="610" t="str">
        <f>"承認番号："&amp;申請書!A23</f>
        <v>承認番号：</v>
      </c>
      <c r="B24" s="611"/>
      <c r="C24" s="611"/>
      <c r="D24" s="611"/>
      <c r="E24" s="611"/>
      <c r="F24" s="611"/>
      <c r="G24" s="611"/>
      <c r="H24" s="611"/>
      <c r="I24" s="612"/>
      <c r="J24" s="607"/>
      <c r="K24" s="608"/>
      <c r="L24" s="609"/>
      <c r="M24" s="607"/>
      <c r="N24" s="608"/>
      <c r="O24" s="609"/>
      <c r="P24" s="607"/>
      <c r="Q24" s="608"/>
      <c r="R24" s="608"/>
      <c r="S24" s="609"/>
      <c r="T24" s="607"/>
      <c r="U24" s="608"/>
      <c r="V24" s="608"/>
      <c r="W24" s="609"/>
      <c r="X24" s="625"/>
      <c r="Y24" s="625"/>
      <c r="Z24" s="626"/>
    </row>
    <row r="25" spans="1:26" ht="20" customHeight="1">
      <c r="A25" s="627" t="str">
        <f>SUBSTITUTE(申請書!G24," ", "")</f>
        <v>（選択）</v>
      </c>
      <c r="B25" s="628"/>
      <c r="C25" s="628"/>
      <c r="D25" s="628"/>
      <c r="E25" s="628"/>
      <c r="F25" s="628"/>
      <c r="G25" s="628"/>
      <c r="H25" s="628"/>
      <c r="I25" s="629"/>
      <c r="J25" s="619">
        <f>確認書!AA24</f>
        <v>0</v>
      </c>
      <c r="K25" s="620"/>
      <c r="L25" s="621"/>
      <c r="M25" s="613" t="str">
        <f>申請書!AC24</f>
        <v xml:space="preserve"> </v>
      </c>
      <c r="N25" s="614"/>
      <c r="O25" s="615"/>
      <c r="P25" s="616">
        <f>申請書!AE24</f>
        <v>0</v>
      </c>
      <c r="Q25" s="617"/>
      <c r="R25" s="617"/>
      <c r="S25" s="618"/>
      <c r="T25" s="616">
        <f>確認書!AH24</f>
        <v>0</v>
      </c>
      <c r="U25" s="617"/>
      <c r="V25" s="617"/>
      <c r="W25" s="618"/>
      <c r="X25" s="623"/>
      <c r="Y25" s="623"/>
      <c r="Z25" s="624"/>
    </row>
    <row r="26" spans="1:26" ht="15" customHeight="1">
      <c r="A26" s="610" t="str">
        <f>"承認番号："&amp;申請書!A24</f>
        <v>承認番号：</v>
      </c>
      <c r="B26" s="611"/>
      <c r="C26" s="611"/>
      <c r="D26" s="611"/>
      <c r="E26" s="611"/>
      <c r="F26" s="611"/>
      <c r="G26" s="611"/>
      <c r="H26" s="611"/>
      <c r="I26" s="612"/>
      <c r="J26" s="607"/>
      <c r="K26" s="608"/>
      <c r="L26" s="609"/>
      <c r="M26" s="607"/>
      <c r="N26" s="608"/>
      <c r="O26" s="609"/>
      <c r="P26" s="607"/>
      <c r="Q26" s="608"/>
      <c r="R26" s="608"/>
      <c r="S26" s="609"/>
      <c r="T26" s="607"/>
      <c r="U26" s="608"/>
      <c r="V26" s="608"/>
      <c r="W26" s="609"/>
      <c r="X26" s="625"/>
      <c r="Y26" s="625"/>
      <c r="Z26" s="626"/>
    </row>
    <row r="27" spans="1:26" ht="20" customHeight="1">
      <c r="A27" s="622" t="s">
        <v>463</v>
      </c>
      <c r="B27" s="622"/>
      <c r="C27" s="622"/>
      <c r="D27" s="622"/>
      <c r="E27" s="622"/>
      <c r="F27" s="622"/>
      <c r="G27" s="622"/>
      <c r="H27" s="622"/>
      <c r="I27" s="622"/>
      <c r="J27" s="622"/>
      <c r="K27" s="622"/>
      <c r="L27" s="622"/>
      <c r="M27" s="622"/>
      <c r="N27" s="622"/>
      <c r="O27" s="622"/>
      <c r="P27" s="622"/>
      <c r="Q27" s="622"/>
      <c r="R27" s="622"/>
      <c r="S27" s="622"/>
      <c r="T27" s="631">
        <f>SUM(T15:W26)</f>
        <v>0</v>
      </c>
      <c r="U27" s="631"/>
      <c r="V27" s="631"/>
      <c r="W27" s="631"/>
      <c r="X27" s="630"/>
      <c r="Y27" s="630"/>
      <c r="Z27" s="630"/>
    </row>
    <row r="28" spans="1:26" ht="8" customHeight="1">
      <c r="A28" s="169"/>
      <c r="B28" s="169"/>
      <c r="C28" s="169"/>
      <c r="D28" s="169"/>
      <c r="E28" s="169"/>
      <c r="F28" s="169"/>
      <c r="G28" s="169"/>
      <c r="H28" s="169"/>
      <c r="I28" s="169"/>
      <c r="J28" s="169"/>
      <c r="K28" s="169"/>
      <c r="L28" s="169"/>
      <c r="M28" s="169"/>
      <c r="N28" s="169"/>
      <c r="O28" s="169"/>
      <c r="P28" s="169"/>
      <c r="Q28" s="173"/>
      <c r="R28" s="173"/>
      <c r="S28" s="171"/>
      <c r="T28" s="171"/>
      <c r="U28" s="171"/>
      <c r="V28" s="171"/>
      <c r="W28" s="171"/>
      <c r="X28" s="169"/>
      <c r="Y28" s="169"/>
      <c r="Z28" s="169"/>
    </row>
    <row r="29" spans="1:26" ht="20" customHeight="1">
      <c r="A29" s="170" t="s">
        <v>461</v>
      </c>
      <c r="B29" s="172"/>
      <c r="C29" s="172"/>
      <c r="D29" s="167"/>
      <c r="E29" s="167"/>
      <c r="F29" s="167"/>
      <c r="G29" s="167"/>
      <c r="H29" s="167"/>
      <c r="I29" s="167"/>
      <c r="J29" s="167"/>
      <c r="K29" s="167"/>
      <c r="L29" s="167"/>
      <c r="M29" s="167"/>
      <c r="N29" s="167"/>
      <c r="O29" s="167"/>
      <c r="P29" s="167"/>
      <c r="Q29" s="167"/>
      <c r="R29" s="167"/>
      <c r="S29" s="167"/>
      <c r="T29" s="167"/>
      <c r="U29" s="167"/>
      <c r="V29" s="167"/>
      <c r="W29" s="167"/>
      <c r="X29" s="167"/>
      <c r="Y29" s="167"/>
      <c r="Z29" s="168"/>
    </row>
    <row r="30" spans="1:26" ht="20" customHeight="1">
      <c r="A30" s="596"/>
      <c r="B30" s="597"/>
      <c r="C30" s="597"/>
      <c r="D30" s="597"/>
      <c r="E30" s="597"/>
      <c r="F30" s="597"/>
      <c r="G30" s="597"/>
      <c r="H30" s="597"/>
      <c r="I30" s="597"/>
      <c r="J30" s="597"/>
      <c r="K30" s="597"/>
      <c r="L30" s="597"/>
      <c r="M30" s="597"/>
      <c r="N30" s="597"/>
      <c r="O30" s="597"/>
      <c r="P30" s="597"/>
      <c r="Q30" s="597"/>
      <c r="R30" s="597"/>
      <c r="S30" s="597"/>
      <c r="T30" s="597"/>
      <c r="U30" s="597"/>
      <c r="V30" s="597"/>
      <c r="W30" s="597"/>
      <c r="X30" s="597"/>
      <c r="Y30" s="597"/>
      <c r="Z30" s="598"/>
    </row>
    <row r="31" spans="1:26" ht="20" customHeight="1">
      <c r="A31" s="596"/>
      <c r="B31" s="597"/>
      <c r="C31" s="597"/>
      <c r="D31" s="597"/>
      <c r="E31" s="597"/>
      <c r="F31" s="597"/>
      <c r="G31" s="597"/>
      <c r="H31" s="597"/>
      <c r="I31" s="597"/>
      <c r="J31" s="597"/>
      <c r="K31" s="597"/>
      <c r="L31" s="597"/>
      <c r="M31" s="597"/>
      <c r="N31" s="597"/>
      <c r="O31" s="597"/>
      <c r="P31" s="597"/>
      <c r="Q31" s="597"/>
      <c r="R31" s="597"/>
      <c r="S31" s="597"/>
      <c r="T31" s="597"/>
      <c r="U31" s="597"/>
      <c r="V31" s="597"/>
      <c r="W31" s="597"/>
      <c r="X31" s="597"/>
      <c r="Y31" s="597"/>
      <c r="Z31" s="598"/>
    </row>
    <row r="32" spans="1:26" ht="20" customHeight="1">
      <c r="A32" s="596"/>
      <c r="B32" s="597"/>
      <c r="C32" s="597"/>
      <c r="D32" s="597"/>
      <c r="E32" s="597"/>
      <c r="F32" s="597"/>
      <c r="G32" s="597"/>
      <c r="H32" s="597"/>
      <c r="I32" s="597"/>
      <c r="J32" s="597"/>
      <c r="K32" s="597"/>
      <c r="L32" s="597"/>
      <c r="M32" s="597"/>
      <c r="N32" s="597"/>
      <c r="O32" s="597"/>
      <c r="P32" s="597"/>
      <c r="Q32" s="597"/>
      <c r="R32" s="597"/>
      <c r="S32" s="597"/>
      <c r="T32" s="597"/>
      <c r="U32" s="597"/>
      <c r="V32" s="597"/>
      <c r="W32" s="597"/>
      <c r="X32" s="597"/>
      <c r="Y32" s="597"/>
      <c r="Z32" s="598"/>
    </row>
    <row r="33" spans="1:26" ht="20" customHeight="1">
      <c r="A33" s="596"/>
      <c r="B33" s="597"/>
      <c r="C33" s="597"/>
      <c r="D33" s="597"/>
      <c r="E33" s="597"/>
      <c r="F33" s="597"/>
      <c r="G33" s="597"/>
      <c r="H33" s="597"/>
      <c r="I33" s="597"/>
      <c r="J33" s="597"/>
      <c r="K33" s="597"/>
      <c r="L33" s="597"/>
      <c r="M33" s="597"/>
      <c r="N33" s="597"/>
      <c r="O33" s="597"/>
      <c r="P33" s="597"/>
      <c r="Q33" s="597"/>
      <c r="R33" s="597"/>
      <c r="S33" s="597"/>
      <c r="T33" s="597"/>
      <c r="U33" s="597"/>
      <c r="V33" s="597"/>
      <c r="W33" s="597"/>
      <c r="X33" s="597"/>
      <c r="Y33" s="597"/>
      <c r="Z33" s="598"/>
    </row>
    <row r="34" spans="1:26" ht="20" customHeight="1">
      <c r="A34" s="596"/>
      <c r="B34" s="597"/>
      <c r="C34" s="597"/>
      <c r="D34" s="597"/>
      <c r="E34" s="597"/>
      <c r="F34" s="597"/>
      <c r="G34" s="597"/>
      <c r="H34" s="597"/>
      <c r="I34" s="597"/>
      <c r="J34" s="597"/>
      <c r="K34" s="597"/>
      <c r="L34" s="597"/>
      <c r="M34" s="597"/>
      <c r="N34" s="597"/>
      <c r="O34" s="597"/>
      <c r="P34" s="597"/>
      <c r="Q34" s="597"/>
      <c r="R34" s="597"/>
      <c r="S34" s="597"/>
      <c r="T34" s="597"/>
      <c r="U34" s="597"/>
      <c r="V34" s="597"/>
      <c r="W34" s="597"/>
      <c r="X34" s="597"/>
      <c r="Y34" s="597"/>
      <c r="Z34" s="598"/>
    </row>
    <row r="35" spans="1:26" ht="20" customHeight="1">
      <c r="A35" s="596"/>
      <c r="B35" s="597"/>
      <c r="C35" s="597"/>
      <c r="D35" s="597"/>
      <c r="E35" s="597"/>
      <c r="F35" s="597"/>
      <c r="G35" s="597"/>
      <c r="H35" s="597"/>
      <c r="I35" s="597"/>
      <c r="J35" s="597"/>
      <c r="K35" s="597"/>
      <c r="L35" s="597"/>
      <c r="M35" s="597"/>
      <c r="N35" s="597"/>
      <c r="O35" s="597"/>
      <c r="P35" s="597"/>
      <c r="Q35" s="597"/>
      <c r="R35" s="597"/>
      <c r="S35" s="597"/>
      <c r="T35" s="597"/>
      <c r="U35" s="597"/>
      <c r="V35" s="597"/>
      <c r="W35" s="597"/>
      <c r="X35" s="597"/>
      <c r="Y35" s="597"/>
      <c r="Z35" s="598"/>
    </row>
    <row r="36" spans="1:26" ht="20" customHeight="1">
      <c r="A36" s="599"/>
      <c r="B36" s="600"/>
      <c r="C36" s="600"/>
      <c r="D36" s="600"/>
      <c r="E36" s="600"/>
      <c r="F36" s="600"/>
      <c r="G36" s="600"/>
      <c r="H36" s="600"/>
      <c r="I36" s="600"/>
      <c r="J36" s="600"/>
      <c r="K36" s="600"/>
      <c r="L36" s="600"/>
      <c r="M36" s="600"/>
      <c r="N36" s="600"/>
      <c r="O36" s="600"/>
      <c r="P36" s="600"/>
      <c r="Q36" s="600"/>
      <c r="R36" s="600"/>
      <c r="S36" s="600"/>
      <c r="T36" s="600"/>
      <c r="U36" s="600"/>
      <c r="V36" s="600"/>
      <c r="W36" s="600"/>
      <c r="X36" s="600"/>
      <c r="Y36" s="600"/>
      <c r="Z36" s="601"/>
    </row>
    <row r="37" spans="1:26" ht="20" customHeight="1"/>
    <row r="38" spans="1:26" ht="20" customHeight="1"/>
    <row r="39" spans="1:26" ht="20" customHeight="1"/>
    <row r="40" spans="1:26" ht="20" customHeight="1"/>
    <row r="41" spans="1:26" ht="20" customHeight="1"/>
    <row r="42" spans="1:26" ht="20" customHeight="1"/>
    <row r="43" spans="1:26" ht="20" customHeight="1"/>
    <row r="44" spans="1:26" ht="20" customHeight="1"/>
    <row r="45" spans="1:26" ht="20" customHeight="1"/>
    <row r="46" spans="1:26" ht="20" customHeight="1"/>
    <row r="47" spans="1:26" ht="20" customHeight="1"/>
    <row r="48" spans="1:26" ht="20" customHeight="1"/>
    <row r="49" ht="20" customHeight="1"/>
    <row r="50" ht="20" customHeight="1"/>
    <row r="51" ht="20" customHeight="1"/>
    <row r="52" ht="20" customHeight="1"/>
    <row r="53" ht="20" customHeight="1"/>
    <row r="54" ht="20" customHeight="1"/>
    <row r="55" ht="20" customHeight="1"/>
    <row r="56" ht="20" customHeight="1"/>
    <row r="57" ht="20" customHeight="1"/>
    <row r="58" ht="20" customHeight="1"/>
    <row r="59" ht="20" customHeight="1"/>
    <row r="60" ht="20" customHeight="1"/>
    <row r="61" ht="20" customHeight="1"/>
    <row r="62" ht="20" customHeight="1"/>
    <row r="63" ht="20" customHeight="1"/>
    <row r="64" ht="20" customHeight="1"/>
    <row r="65" ht="20" customHeight="1"/>
    <row r="66" ht="20" customHeight="1"/>
    <row r="67" ht="20" customHeight="1"/>
    <row r="68" ht="20" customHeight="1"/>
    <row r="69" ht="20" customHeight="1"/>
    <row r="70" ht="20" customHeight="1"/>
    <row r="71" ht="20" customHeight="1"/>
    <row r="72" ht="20" customHeight="1"/>
    <row r="73" ht="20" customHeight="1"/>
    <row r="74" ht="20" customHeight="1"/>
    <row r="75" ht="20" customHeight="1"/>
    <row r="76" ht="20" customHeight="1"/>
    <row r="77" ht="20" customHeight="1"/>
    <row r="78" ht="20" customHeight="1"/>
    <row r="79" ht="20" customHeight="1"/>
  </sheetData>
  <sheetProtection sheet="1" objects="1" scenarios="1"/>
  <mergeCells count="86">
    <mergeCell ref="A4:Z4"/>
    <mergeCell ref="H1:S2"/>
    <mergeCell ref="U1:V1"/>
    <mergeCell ref="W1:Z1"/>
    <mergeCell ref="U2:V2"/>
    <mergeCell ref="W2:Z2"/>
    <mergeCell ref="A12:F12"/>
    <mergeCell ref="G12:L12"/>
    <mergeCell ref="U12:W12"/>
    <mergeCell ref="X12:Z12"/>
    <mergeCell ref="A14:I14"/>
    <mergeCell ref="J14:L14"/>
    <mergeCell ref="M14:O14"/>
    <mergeCell ref="P14:S14"/>
    <mergeCell ref="T14:W14"/>
    <mergeCell ref="X14:Z14"/>
    <mergeCell ref="X15:Z16"/>
    <mergeCell ref="A16:I16"/>
    <mergeCell ref="J16:L16"/>
    <mergeCell ref="M16:O16"/>
    <mergeCell ref="P16:S16"/>
    <mergeCell ref="A15:I15"/>
    <mergeCell ref="J15:L15"/>
    <mergeCell ref="M15:O15"/>
    <mergeCell ref="P15:S15"/>
    <mergeCell ref="T15:W15"/>
    <mergeCell ref="T16:W16"/>
    <mergeCell ref="X17:Z18"/>
    <mergeCell ref="A18:I18"/>
    <mergeCell ref="J18:L18"/>
    <mergeCell ref="M18:O18"/>
    <mergeCell ref="P18:S18"/>
    <mergeCell ref="T18:W18"/>
    <mergeCell ref="A17:I17"/>
    <mergeCell ref="J17:L17"/>
    <mergeCell ref="M17:O17"/>
    <mergeCell ref="P17:S17"/>
    <mergeCell ref="T17:W17"/>
    <mergeCell ref="X19:Z20"/>
    <mergeCell ref="A20:I20"/>
    <mergeCell ref="J20:L20"/>
    <mergeCell ref="M20:O20"/>
    <mergeCell ref="P20:S20"/>
    <mergeCell ref="A19:I19"/>
    <mergeCell ref="J19:L19"/>
    <mergeCell ref="M19:O19"/>
    <mergeCell ref="P19:S19"/>
    <mergeCell ref="T19:W19"/>
    <mergeCell ref="T20:W20"/>
    <mergeCell ref="X21:Z22"/>
    <mergeCell ref="A22:I22"/>
    <mergeCell ref="J22:L22"/>
    <mergeCell ref="M22:O22"/>
    <mergeCell ref="P22:S22"/>
    <mergeCell ref="T22:W22"/>
    <mergeCell ref="A21:I21"/>
    <mergeCell ref="J21:L21"/>
    <mergeCell ref="M21:O21"/>
    <mergeCell ref="P21:S21"/>
    <mergeCell ref="T21:W21"/>
    <mergeCell ref="X23:Z24"/>
    <mergeCell ref="A24:I24"/>
    <mergeCell ref="J24:L24"/>
    <mergeCell ref="M24:O24"/>
    <mergeCell ref="P24:S24"/>
    <mergeCell ref="A23:I23"/>
    <mergeCell ref="J23:L23"/>
    <mergeCell ref="M23:O23"/>
    <mergeCell ref="P23:S23"/>
    <mergeCell ref="T23:W23"/>
    <mergeCell ref="T24:W24"/>
    <mergeCell ref="A27:S27"/>
    <mergeCell ref="T27:W27"/>
    <mergeCell ref="X27:Z27"/>
    <mergeCell ref="A30:Z36"/>
    <mergeCell ref="X25:Z26"/>
    <mergeCell ref="A26:I26"/>
    <mergeCell ref="J26:L26"/>
    <mergeCell ref="M26:O26"/>
    <mergeCell ref="P26:S26"/>
    <mergeCell ref="T26:W26"/>
    <mergeCell ref="A25:I25"/>
    <mergeCell ref="J25:L25"/>
    <mergeCell ref="M25:O25"/>
    <mergeCell ref="P25:S25"/>
    <mergeCell ref="T25:W25"/>
  </mergeCells>
  <phoneticPr fontId="2"/>
  <conditionalFormatting sqref="A17:I17">
    <cfRule type="containsText" dxfId="35" priority="12" operator="containsText" text="選択">
      <formula>NOT(ISERROR(SEARCH("選択",A17)))</formula>
    </cfRule>
  </conditionalFormatting>
  <conditionalFormatting sqref="A19:I19">
    <cfRule type="containsText" dxfId="34" priority="6" operator="containsText" text="選択">
      <formula>NOT(ISERROR(SEARCH("選択",A19)))</formula>
    </cfRule>
  </conditionalFormatting>
  <conditionalFormatting sqref="A21:I21">
    <cfRule type="containsText" dxfId="33" priority="5" operator="containsText" text="選択">
      <formula>NOT(ISERROR(SEARCH("選択",A21)))</formula>
    </cfRule>
  </conditionalFormatting>
  <conditionalFormatting sqref="A23:I23">
    <cfRule type="containsText" dxfId="32" priority="4" operator="containsText" text="選択">
      <formula>NOT(ISERROR(SEARCH("選択",A23)))</formula>
    </cfRule>
  </conditionalFormatting>
  <conditionalFormatting sqref="A25:I25">
    <cfRule type="containsText" dxfId="31" priority="3" operator="containsText" text="選択">
      <formula>NOT(ISERROR(SEARCH("選択",A25)))</formula>
    </cfRule>
  </conditionalFormatting>
  <conditionalFormatting sqref="J17:W17 A18:I18">
    <cfRule type="expression" dxfId="30" priority="11">
      <formula>$A$17="（選択）"</formula>
    </cfRule>
  </conditionalFormatting>
  <conditionalFormatting sqref="J19:W19 A20:I20">
    <cfRule type="expression" dxfId="29" priority="10">
      <formula>$A$19="（選択）"</formula>
    </cfRule>
  </conditionalFormatting>
  <conditionalFormatting sqref="J21:W21 A22:I22">
    <cfRule type="expression" dxfId="28" priority="9">
      <formula>$A$21="（選択）"</formula>
    </cfRule>
  </conditionalFormatting>
  <conditionalFormatting sqref="J23:W23 A24:I24">
    <cfRule type="expression" dxfId="27" priority="8">
      <formula>$A$23="（選択）"</formula>
    </cfRule>
  </conditionalFormatting>
  <conditionalFormatting sqref="J25:W25 A26:I26">
    <cfRule type="expression" dxfId="26" priority="7">
      <formula>$A$25="（選択）"</formula>
    </cfRule>
  </conditionalFormatting>
  <conditionalFormatting sqref="W2:Z2">
    <cfRule type="containsBlanks" dxfId="25" priority="2">
      <formula>LEN(TRIM(W2))=0</formula>
    </cfRule>
  </conditionalFormatting>
  <conditionalFormatting sqref="X12:Z12">
    <cfRule type="containsBlanks" dxfId="24" priority="1">
      <formula>LEN(TRIM(X12))=0</formula>
    </cfRule>
  </conditionalFormatting>
  <printOptions horizontalCentered="1" verticalCentered="1"/>
  <pageMargins left="0.98425196850393704" right="0.98425196850393704" top="1.1811023622047245" bottom="1.1811023622047245" header="0.31496062992125984" footer="0.31496062992125984"/>
  <pageSetup paperSize="9" orientation="portrait" horizontalDpi="0" verticalDpi="0"/>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BD4482DE-53C8-B94F-B558-240312372082}">
  <sheetPr>
    <pageSetUpPr fitToPage="1"/>
  </sheetPr>
  <dimension ref="A1:Z79"/>
  <sheetViews>
    <sheetView view="pageLayout" zoomScale="130" zoomScaleNormal="100" zoomScalePageLayoutView="130" workbookViewId="0">
      <selection activeCell="AJ9" sqref="AJ9"/>
    </sheetView>
  </sheetViews>
  <sheetFormatPr baseColWidth="10" defaultRowHeight="17"/>
  <cols>
    <col min="1" max="34" width="2.83203125" style="164" customWidth="1"/>
    <col min="35" max="16384" width="10.83203125" style="164"/>
  </cols>
  <sheetData>
    <row r="1" spans="1:26" ht="20" customHeight="1">
      <c r="H1" s="632" t="s">
        <v>467</v>
      </c>
      <c r="I1" s="632"/>
      <c r="J1" s="632"/>
      <c r="K1" s="632"/>
      <c r="L1" s="632"/>
      <c r="M1" s="632"/>
      <c r="N1" s="632"/>
      <c r="O1" s="632"/>
      <c r="P1" s="632"/>
      <c r="Q1" s="632"/>
      <c r="R1" s="632"/>
      <c r="S1" s="632"/>
      <c r="U1" s="604" t="s">
        <v>466</v>
      </c>
      <c r="V1" s="604"/>
      <c r="W1" s="602">
        <f ca="1">TODAY()</f>
        <v>46093</v>
      </c>
      <c r="X1" s="602"/>
      <c r="Y1" s="602"/>
      <c r="Z1" s="602"/>
    </row>
    <row r="2" spans="1:26" ht="20" customHeight="1">
      <c r="H2" s="632"/>
      <c r="I2" s="632"/>
      <c r="J2" s="632"/>
      <c r="K2" s="632"/>
      <c r="L2" s="632"/>
      <c r="M2" s="632"/>
      <c r="N2" s="632"/>
      <c r="O2" s="632"/>
      <c r="P2" s="632"/>
      <c r="Q2" s="632"/>
      <c r="R2" s="632"/>
      <c r="S2" s="632"/>
      <c r="U2" s="604" t="s">
        <v>444</v>
      </c>
      <c r="V2" s="604"/>
      <c r="W2" s="603">
        <f>計測・分析部門使用欄!K1</f>
        <v>0</v>
      </c>
      <c r="X2" s="603"/>
      <c r="Y2" s="603"/>
      <c r="Z2" s="603"/>
    </row>
    <row r="3" spans="1:26" ht="20" customHeight="1"/>
    <row r="4" spans="1:26" ht="32" customHeight="1">
      <c r="A4" s="644" t="str">
        <f>計測・分析部門使用欄!D2&amp;"　御中"</f>
        <v>0　御中</v>
      </c>
      <c r="B4" s="644"/>
      <c r="C4" s="644"/>
      <c r="D4" s="644"/>
      <c r="E4" s="644"/>
      <c r="F4" s="644"/>
      <c r="G4" s="644"/>
      <c r="H4" s="644"/>
      <c r="I4" s="644"/>
      <c r="J4" s="644"/>
      <c r="K4" s="644"/>
      <c r="L4" s="644"/>
      <c r="M4" s="644"/>
      <c r="N4" s="644"/>
      <c r="O4" s="644"/>
      <c r="P4" s="644"/>
      <c r="Q4" s="644"/>
      <c r="R4" s="644"/>
      <c r="S4" s="644"/>
      <c r="T4" s="644"/>
      <c r="U4" s="644"/>
      <c r="V4" s="644"/>
      <c r="W4" s="644"/>
      <c r="X4" s="644"/>
      <c r="Y4" s="644"/>
      <c r="Z4" s="644"/>
    </row>
    <row r="5" spans="1:26" ht="20" customHeight="1">
      <c r="A5" s="166"/>
      <c r="B5" s="166"/>
      <c r="C5" s="166"/>
      <c r="D5" s="166"/>
      <c r="E5" s="166"/>
      <c r="F5" s="166"/>
      <c r="G5" s="166"/>
      <c r="H5" s="166"/>
      <c r="I5" s="166"/>
      <c r="J5" s="166"/>
      <c r="K5" s="166"/>
      <c r="L5" s="166"/>
      <c r="M5" s="166"/>
      <c r="N5" s="166"/>
      <c r="O5" s="166"/>
      <c r="P5" s="166"/>
      <c r="Q5" s="166"/>
      <c r="R5" s="166"/>
      <c r="S5" s="166"/>
      <c r="T5" s="166"/>
      <c r="U5" s="166"/>
      <c r="V5" s="166"/>
      <c r="W5" s="166"/>
      <c r="X5" s="166"/>
      <c r="Y5" s="166"/>
      <c r="Z5" s="166"/>
    </row>
    <row r="6" spans="1:26" ht="15" customHeight="1">
      <c r="A6" s="169"/>
      <c r="B6" s="169"/>
      <c r="C6" s="169"/>
      <c r="D6" s="169"/>
      <c r="E6" s="169"/>
      <c r="F6" s="169"/>
      <c r="G6" s="169"/>
      <c r="H6" s="169"/>
      <c r="I6" s="169"/>
      <c r="J6" s="169"/>
      <c r="K6" s="169"/>
      <c r="L6" s="169"/>
      <c r="M6" s="169"/>
      <c r="P6" s="165" t="s">
        <v>446</v>
      </c>
      <c r="Q6" s="165"/>
      <c r="S6" s="169"/>
      <c r="T6" s="169"/>
      <c r="U6" s="169"/>
      <c r="V6" s="169"/>
      <c r="W6" s="169"/>
      <c r="X6" s="169"/>
      <c r="Y6" s="169"/>
      <c r="Z6" s="169"/>
    </row>
    <row r="7" spans="1:26" ht="15" customHeight="1">
      <c r="A7" s="169"/>
      <c r="B7" s="169"/>
      <c r="C7" s="169"/>
      <c r="D7" s="169"/>
      <c r="E7" s="169"/>
      <c r="F7" s="169"/>
      <c r="G7" s="169"/>
      <c r="H7" s="169"/>
      <c r="I7" s="169"/>
      <c r="J7" s="169"/>
      <c r="K7" s="169"/>
      <c r="L7" s="169"/>
      <c r="M7" s="169"/>
      <c r="P7" s="174" t="s">
        <v>398</v>
      </c>
      <c r="Q7" s="165"/>
      <c r="S7" s="169"/>
      <c r="T7" s="169"/>
      <c r="U7" s="169"/>
      <c r="V7" s="169"/>
      <c r="W7" s="169"/>
      <c r="X7" s="169"/>
      <c r="Y7" s="169"/>
      <c r="Z7" s="169"/>
    </row>
    <row r="8" spans="1:26" ht="15" customHeight="1">
      <c r="A8" s="169"/>
      <c r="B8" s="169"/>
      <c r="C8" s="169"/>
      <c r="D8" s="169"/>
      <c r="E8" s="169"/>
      <c r="H8" s="169"/>
      <c r="I8" s="169"/>
      <c r="J8" s="169"/>
      <c r="K8" s="169"/>
      <c r="L8" s="169"/>
      <c r="M8" s="169"/>
      <c r="P8" s="165" t="s">
        <v>447</v>
      </c>
      <c r="Q8" s="165"/>
      <c r="S8" s="169"/>
      <c r="T8" s="169"/>
      <c r="U8" s="169"/>
      <c r="V8" s="169"/>
      <c r="W8" s="169"/>
      <c r="X8" s="169"/>
      <c r="Y8" s="169"/>
      <c r="Z8" s="169"/>
    </row>
    <row r="9" spans="1:26" ht="15" customHeight="1">
      <c r="A9" s="169"/>
      <c r="B9" s="169"/>
      <c r="C9" s="169"/>
      <c r="D9" s="169"/>
      <c r="E9" s="169"/>
      <c r="H9" s="169"/>
      <c r="I9" s="169"/>
      <c r="J9" s="169"/>
      <c r="K9" s="169"/>
      <c r="L9" s="169"/>
      <c r="M9" s="169"/>
      <c r="P9" s="165"/>
      <c r="Q9" s="165" t="s">
        <v>448</v>
      </c>
      <c r="S9" s="169"/>
      <c r="T9" s="169"/>
      <c r="U9" s="169"/>
      <c r="V9" s="169"/>
      <c r="W9" s="169"/>
      <c r="X9" s="169"/>
      <c r="Y9" s="169"/>
      <c r="Z9" s="169"/>
    </row>
    <row r="10" spans="1:26" ht="15" customHeight="1">
      <c r="A10" s="169"/>
      <c r="B10" s="169"/>
      <c r="C10" s="169"/>
      <c r="D10" s="169"/>
      <c r="E10" s="169"/>
      <c r="H10" s="169"/>
      <c r="I10" s="169"/>
      <c r="J10" s="169"/>
      <c r="K10" s="169"/>
      <c r="L10" s="169"/>
      <c r="M10" s="169"/>
      <c r="P10" s="169"/>
      <c r="Q10" s="169"/>
      <c r="R10" s="169"/>
      <c r="S10" s="169"/>
      <c r="T10" s="169"/>
      <c r="U10" s="169"/>
      <c r="V10" s="169"/>
      <c r="W10" s="169"/>
      <c r="X10" s="169"/>
      <c r="Y10" s="169"/>
      <c r="Z10" s="169"/>
    </row>
    <row r="11" spans="1:26" ht="17" customHeight="1">
      <c r="Q11" s="169"/>
      <c r="R11" s="169"/>
      <c r="S11" s="169"/>
    </row>
    <row r="12" spans="1:26" ht="17" customHeight="1">
      <c r="A12" s="177"/>
      <c r="B12" s="177"/>
      <c r="C12" s="177"/>
      <c r="D12" s="177"/>
      <c r="E12" s="177"/>
      <c r="F12" s="177"/>
      <c r="G12" s="178"/>
      <c r="H12" s="178"/>
      <c r="I12" s="178"/>
      <c r="J12" s="178"/>
      <c r="K12" s="178"/>
      <c r="L12" s="178"/>
      <c r="M12" s="178"/>
      <c r="N12" s="178"/>
      <c r="O12" s="178"/>
      <c r="U12" s="606" t="s">
        <v>468</v>
      </c>
      <c r="V12" s="606"/>
      <c r="W12" s="606"/>
      <c r="X12" s="595">
        <f>計測・分析部門使用欄!K2</f>
        <v>0</v>
      </c>
      <c r="Y12" s="595"/>
      <c r="Z12" s="595"/>
    </row>
    <row r="13" spans="1:26" ht="20" customHeight="1"/>
    <row r="14" spans="1:26" ht="20" customHeight="1">
      <c r="A14" s="169" t="s">
        <v>469</v>
      </c>
      <c r="B14" s="169"/>
      <c r="C14" s="169"/>
      <c r="D14" s="169"/>
      <c r="E14" s="169"/>
      <c r="F14" s="169"/>
      <c r="G14" s="169"/>
      <c r="H14" s="169"/>
      <c r="I14" s="169"/>
      <c r="J14" s="169"/>
      <c r="K14" s="169"/>
      <c r="L14" s="169"/>
      <c r="M14" s="169"/>
      <c r="N14" s="169"/>
      <c r="O14" s="169"/>
      <c r="P14" s="169"/>
      <c r="Q14" s="169"/>
      <c r="R14" s="169"/>
      <c r="S14" s="169"/>
      <c r="T14" s="169"/>
      <c r="U14" s="169"/>
      <c r="V14" s="169"/>
      <c r="W14" s="169"/>
      <c r="X14" s="169"/>
      <c r="Y14" s="169"/>
      <c r="Z14" s="169"/>
    </row>
    <row r="15" spans="1:26" ht="20" customHeight="1">
      <c r="A15" s="179"/>
      <c r="B15" s="179"/>
      <c r="C15" s="179"/>
      <c r="D15" s="179"/>
      <c r="E15" s="179"/>
      <c r="F15" s="179"/>
      <c r="G15" s="179"/>
      <c r="H15" s="179"/>
      <c r="I15" s="179"/>
      <c r="J15" s="179"/>
      <c r="K15" s="179"/>
      <c r="L15" s="179"/>
      <c r="M15" s="180"/>
      <c r="N15" s="180"/>
      <c r="O15" s="180"/>
      <c r="P15" s="181"/>
      <c r="Q15" s="181"/>
      <c r="R15" s="181"/>
      <c r="S15" s="181"/>
      <c r="T15" s="181"/>
      <c r="U15" s="181"/>
      <c r="V15" s="181"/>
      <c r="W15" s="181"/>
      <c r="X15" s="182"/>
      <c r="Y15" s="182"/>
      <c r="Z15" s="182"/>
    </row>
    <row r="16" spans="1:26" ht="15" customHeight="1">
      <c r="A16" s="183"/>
      <c r="B16" s="183"/>
      <c r="C16" s="183"/>
      <c r="D16" s="183"/>
      <c r="E16" s="183"/>
      <c r="F16" s="183"/>
      <c r="G16" s="183"/>
      <c r="H16" s="183"/>
      <c r="I16" s="183"/>
      <c r="J16" s="183"/>
      <c r="K16" s="183"/>
      <c r="L16" s="183"/>
      <c r="M16" s="183"/>
      <c r="N16" s="183"/>
      <c r="O16" s="183"/>
      <c r="P16" s="183"/>
      <c r="Q16" s="183"/>
      <c r="R16" s="183"/>
      <c r="S16" s="183"/>
      <c r="T16" s="183"/>
      <c r="U16" s="183"/>
      <c r="V16" s="183"/>
      <c r="W16" s="183"/>
      <c r="X16" s="182"/>
      <c r="Y16" s="182"/>
      <c r="Z16" s="182"/>
    </row>
    <row r="17" spans="1:26" ht="20" customHeight="1">
      <c r="A17" s="179"/>
      <c r="B17" s="179"/>
      <c r="C17" s="179"/>
      <c r="D17" s="179"/>
      <c r="E17" s="179"/>
      <c r="F17" s="179"/>
      <c r="G17" s="179"/>
      <c r="H17" s="179"/>
      <c r="I17" s="179"/>
      <c r="J17" s="179"/>
      <c r="K17" s="179"/>
      <c r="L17" s="179"/>
      <c r="M17" s="180"/>
      <c r="N17" s="180"/>
      <c r="O17" s="180"/>
      <c r="P17" s="181"/>
      <c r="Q17" s="181"/>
      <c r="R17" s="181"/>
      <c r="S17" s="181"/>
      <c r="T17" s="181"/>
      <c r="U17" s="181"/>
      <c r="V17" s="181"/>
      <c r="W17" s="181"/>
      <c r="X17" s="182"/>
      <c r="Y17" s="182"/>
      <c r="Z17" s="182"/>
    </row>
    <row r="18" spans="1:26" ht="15" customHeight="1">
      <c r="A18" s="183"/>
      <c r="B18" s="183"/>
      <c r="C18" s="183"/>
      <c r="D18" s="183"/>
      <c r="E18" s="183"/>
      <c r="F18" s="183"/>
      <c r="G18" s="183"/>
      <c r="H18" s="183"/>
      <c r="I18" s="183"/>
      <c r="J18" s="183"/>
      <c r="K18" s="183"/>
      <c r="L18" s="183"/>
      <c r="M18" s="183"/>
      <c r="N18" s="183"/>
      <c r="O18" s="183"/>
      <c r="P18" s="183"/>
      <c r="Q18" s="183"/>
      <c r="R18" s="183"/>
      <c r="S18" s="183"/>
      <c r="T18" s="183"/>
      <c r="U18" s="183"/>
      <c r="V18" s="183"/>
      <c r="W18" s="183"/>
      <c r="X18" s="182"/>
      <c r="Y18" s="182"/>
      <c r="Z18" s="182"/>
    </row>
    <row r="19" spans="1:26" ht="20" customHeight="1">
      <c r="A19" s="179"/>
      <c r="B19" s="179"/>
      <c r="C19" s="179"/>
      <c r="D19" s="179"/>
      <c r="E19" s="179"/>
      <c r="F19" s="179"/>
      <c r="G19" s="179"/>
      <c r="H19" s="179"/>
      <c r="I19" s="179"/>
      <c r="J19" s="179"/>
      <c r="K19" s="179"/>
      <c r="L19" s="179"/>
      <c r="M19" s="180"/>
      <c r="N19" s="180"/>
      <c r="O19" s="180"/>
      <c r="P19" s="181"/>
      <c r="Q19" s="181"/>
      <c r="R19" s="181"/>
      <c r="S19" s="181"/>
      <c r="T19" s="181"/>
      <c r="U19" s="181"/>
      <c r="V19" s="181"/>
      <c r="W19" s="181"/>
      <c r="X19" s="182"/>
      <c r="Y19" s="182"/>
      <c r="Z19" s="182"/>
    </row>
    <row r="20" spans="1:26" ht="15" customHeight="1">
      <c r="A20" s="183"/>
      <c r="B20" s="183"/>
      <c r="C20" s="183"/>
      <c r="D20" s="183"/>
      <c r="E20" s="183"/>
      <c r="F20" s="183"/>
      <c r="G20" s="183"/>
      <c r="H20" s="183"/>
      <c r="I20" s="183"/>
      <c r="J20" s="183"/>
      <c r="K20" s="183"/>
      <c r="L20" s="183"/>
      <c r="M20" s="183"/>
      <c r="N20" s="183"/>
      <c r="O20" s="183"/>
      <c r="P20" s="183"/>
      <c r="Q20" s="183"/>
      <c r="R20" s="183"/>
      <c r="S20" s="183"/>
      <c r="T20" s="183"/>
      <c r="U20" s="183"/>
      <c r="V20" s="183"/>
      <c r="W20" s="183"/>
      <c r="X20" s="182"/>
      <c r="Y20" s="182"/>
      <c r="Z20" s="182"/>
    </row>
    <row r="21" spans="1:26" ht="20" customHeight="1">
      <c r="A21" s="179"/>
      <c r="B21" s="179"/>
      <c r="C21" s="179"/>
      <c r="D21" s="179"/>
      <c r="E21" s="179"/>
      <c r="F21" s="179"/>
      <c r="G21" s="179"/>
      <c r="H21" s="179"/>
      <c r="I21" s="179"/>
      <c r="J21" s="179"/>
      <c r="K21" s="179"/>
      <c r="L21" s="179"/>
      <c r="M21" s="180"/>
      <c r="N21" s="180"/>
      <c r="O21" s="180"/>
      <c r="P21" s="181"/>
      <c r="Q21" s="181"/>
      <c r="R21" s="181"/>
      <c r="S21" s="181"/>
      <c r="T21" s="181"/>
      <c r="U21" s="181"/>
      <c r="V21" s="181"/>
      <c r="W21" s="181"/>
      <c r="X21" s="182"/>
      <c r="Y21" s="182"/>
      <c r="Z21" s="182"/>
    </row>
    <row r="22" spans="1:26" ht="15" customHeight="1">
      <c r="A22" s="183"/>
      <c r="B22" s="183"/>
      <c r="C22" s="183"/>
      <c r="D22" s="183"/>
      <c r="E22" s="183"/>
      <c r="F22" s="183"/>
      <c r="G22" s="183"/>
      <c r="H22" s="183"/>
      <c r="I22" s="183"/>
      <c r="J22" s="183"/>
      <c r="K22" s="183"/>
      <c r="L22" s="183"/>
      <c r="M22" s="183"/>
      <c r="N22" s="183"/>
      <c r="O22" s="183"/>
      <c r="P22" s="183"/>
      <c r="Q22" s="183"/>
      <c r="R22" s="183"/>
      <c r="S22" s="183"/>
      <c r="T22" s="183"/>
      <c r="U22" s="183"/>
      <c r="V22" s="183"/>
      <c r="W22" s="183"/>
      <c r="X22" s="182"/>
      <c r="Y22" s="182"/>
      <c r="Z22" s="182"/>
    </row>
    <row r="23" spans="1:26" ht="20" customHeight="1">
      <c r="A23" s="179"/>
      <c r="B23" s="179"/>
      <c r="C23" s="179"/>
      <c r="D23" s="179"/>
      <c r="E23" s="179"/>
      <c r="F23" s="179"/>
      <c r="G23" s="179"/>
      <c r="H23" s="179"/>
      <c r="I23" s="179"/>
      <c r="J23" s="179"/>
      <c r="K23" s="179"/>
      <c r="L23" s="179"/>
      <c r="M23" s="180"/>
      <c r="N23" s="180"/>
      <c r="O23" s="180"/>
      <c r="P23" s="181"/>
      <c r="Q23" s="181"/>
      <c r="R23" s="181"/>
      <c r="S23" s="181"/>
      <c r="T23" s="181"/>
      <c r="U23" s="181"/>
      <c r="V23" s="181"/>
      <c r="W23" s="181"/>
      <c r="X23" s="182"/>
      <c r="Y23" s="182"/>
      <c r="Z23" s="182"/>
    </row>
    <row r="24" spans="1:26" ht="15" customHeight="1">
      <c r="A24" s="183"/>
      <c r="B24" s="183"/>
      <c r="C24" s="183"/>
      <c r="D24" s="183"/>
      <c r="E24" s="183"/>
      <c r="F24" s="183"/>
      <c r="G24" s="183"/>
      <c r="H24" s="183"/>
      <c r="I24" s="183"/>
      <c r="J24" s="183"/>
      <c r="K24" s="183"/>
      <c r="L24" s="183"/>
      <c r="M24" s="183"/>
      <c r="N24" s="183"/>
      <c r="O24" s="183"/>
      <c r="P24" s="183"/>
      <c r="Q24" s="183"/>
      <c r="R24" s="183"/>
      <c r="S24" s="183"/>
      <c r="T24" s="183"/>
      <c r="U24" s="183"/>
      <c r="V24" s="183"/>
      <c r="W24" s="183"/>
      <c r="X24" s="182"/>
      <c r="Y24" s="182"/>
      <c r="Z24" s="182"/>
    </row>
    <row r="25" spans="1:26" ht="20" customHeight="1">
      <c r="A25" s="179"/>
      <c r="B25" s="179"/>
      <c r="C25" s="179"/>
      <c r="D25" s="179"/>
      <c r="E25" s="179"/>
      <c r="F25" s="179"/>
      <c r="G25" s="179"/>
      <c r="H25" s="179"/>
      <c r="I25" s="179"/>
      <c r="J25" s="179"/>
      <c r="K25" s="179"/>
      <c r="L25" s="179"/>
      <c r="M25" s="180"/>
      <c r="N25" s="180"/>
      <c r="O25" s="180"/>
      <c r="P25" s="181"/>
      <c r="Q25" s="181"/>
      <c r="R25" s="181"/>
      <c r="S25" s="181"/>
      <c r="T25" s="181"/>
      <c r="U25" s="181"/>
      <c r="V25" s="181"/>
      <c r="W25" s="181"/>
      <c r="X25" s="182"/>
      <c r="Y25" s="182"/>
      <c r="Z25" s="182"/>
    </row>
    <row r="26" spans="1:26" ht="15" customHeight="1">
      <c r="A26" s="183"/>
      <c r="B26" s="183"/>
      <c r="C26" s="183"/>
      <c r="D26" s="183"/>
      <c r="E26" s="183"/>
      <c r="F26" s="183"/>
      <c r="G26" s="183"/>
      <c r="H26" s="183"/>
      <c r="I26" s="183"/>
      <c r="J26" s="183"/>
      <c r="K26" s="183"/>
      <c r="L26" s="183"/>
      <c r="M26" s="183"/>
      <c r="N26" s="183"/>
      <c r="O26" s="183"/>
      <c r="P26" s="183"/>
      <c r="Q26" s="183"/>
      <c r="R26" s="183"/>
      <c r="S26" s="183"/>
      <c r="T26" s="183"/>
      <c r="U26" s="183"/>
      <c r="V26" s="183"/>
      <c r="W26" s="183"/>
      <c r="X26" s="182"/>
      <c r="Y26" s="182"/>
      <c r="Z26" s="182"/>
    </row>
    <row r="27" spans="1:26" ht="20" customHeight="1">
      <c r="A27" s="169"/>
      <c r="B27" s="169"/>
      <c r="C27" s="169"/>
      <c r="D27" s="169"/>
      <c r="E27" s="169"/>
      <c r="F27" s="169"/>
      <c r="G27" s="169"/>
      <c r="H27" s="169"/>
      <c r="I27" s="169"/>
      <c r="J27" s="169"/>
      <c r="K27" s="169"/>
      <c r="L27" s="169"/>
      <c r="M27" s="169"/>
      <c r="N27" s="169"/>
      <c r="O27" s="169"/>
      <c r="P27" s="169"/>
      <c r="Q27" s="169"/>
      <c r="R27" s="169"/>
      <c r="S27" s="169"/>
      <c r="T27" s="184"/>
      <c r="U27" s="184"/>
      <c r="V27" s="184"/>
      <c r="W27" s="184"/>
      <c r="X27" s="169"/>
      <c r="Y27" s="169"/>
      <c r="Z27" s="169"/>
    </row>
    <row r="28" spans="1:26" ht="8" customHeight="1">
      <c r="A28" s="169"/>
      <c r="B28" s="169"/>
      <c r="C28" s="169"/>
      <c r="D28" s="169"/>
      <c r="E28" s="169"/>
      <c r="F28" s="169"/>
      <c r="G28" s="169"/>
      <c r="H28" s="169"/>
      <c r="I28" s="169"/>
      <c r="J28" s="169"/>
      <c r="K28" s="169"/>
      <c r="L28" s="169"/>
      <c r="M28" s="169"/>
      <c r="N28" s="169"/>
      <c r="O28" s="169"/>
      <c r="P28" s="169"/>
      <c r="Q28" s="173"/>
      <c r="R28" s="173"/>
      <c r="S28" s="185"/>
      <c r="T28" s="185"/>
      <c r="U28" s="185"/>
      <c r="V28" s="185"/>
      <c r="W28" s="185"/>
      <c r="X28" s="169"/>
      <c r="Y28" s="169"/>
      <c r="Z28" s="169"/>
    </row>
    <row r="29" spans="1:26" ht="20" customHeight="1">
      <c r="A29" s="182"/>
      <c r="B29" s="186"/>
      <c r="C29" s="186"/>
    </row>
    <row r="30" spans="1:26" ht="20" customHeight="1">
      <c r="A30" s="187"/>
      <c r="B30" s="187"/>
      <c r="C30" s="187"/>
      <c r="D30" s="187"/>
      <c r="E30" s="187"/>
      <c r="F30" s="187"/>
      <c r="G30" s="187"/>
      <c r="H30" s="187"/>
      <c r="I30" s="187"/>
      <c r="J30" s="187"/>
      <c r="K30" s="187"/>
      <c r="L30" s="187"/>
      <c r="M30" s="187"/>
      <c r="N30" s="187"/>
      <c r="O30" s="187"/>
      <c r="P30" s="187"/>
      <c r="Q30" s="187"/>
      <c r="R30" s="187"/>
      <c r="S30" s="187"/>
      <c r="T30" s="187"/>
      <c r="U30" s="187"/>
      <c r="V30" s="187"/>
      <c r="W30" s="187"/>
      <c r="X30" s="187"/>
      <c r="Y30" s="187"/>
      <c r="Z30" s="187"/>
    </row>
    <row r="31" spans="1:26" ht="20" customHeight="1">
      <c r="A31" s="187"/>
      <c r="B31" s="187"/>
      <c r="C31" s="187"/>
      <c r="D31" s="187"/>
      <c r="E31" s="187"/>
      <c r="F31" s="187"/>
      <c r="G31" s="187"/>
      <c r="H31" s="187"/>
      <c r="I31" s="187"/>
      <c r="J31" s="187"/>
      <c r="K31" s="187"/>
      <c r="L31" s="187"/>
      <c r="M31" s="187"/>
      <c r="N31" s="187"/>
      <c r="O31" s="187"/>
      <c r="P31" s="187"/>
      <c r="Q31" s="187"/>
      <c r="R31" s="187"/>
      <c r="S31" s="187"/>
      <c r="T31" s="187"/>
      <c r="U31" s="187"/>
      <c r="V31" s="187"/>
      <c r="W31" s="187"/>
      <c r="X31" s="187"/>
      <c r="Y31" s="187"/>
      <c r="Z31" s="187"/>
    </row>
    <row r="32" spans="1:26" ht="20" customHeight="1">
      <c r="A32" s="187"/>
      <c r="B32" s="187"/>
      <c r="C32" s="187"/>
      <c r="D32" s="187"/>
      <c r="E32" s="187"/>
      <c r="F32" s="187"/>
      <c r="G32" s="187"/>
      <c r="H32" s="187"/>
      <c r="I32" s="187"/>
      <c r="J32" s="187"/>
      <c r="K32" s="187"/>
      <c r="L32" s="187"/>
      <c r="M32" s="187"/>
      <c r="N32" s="187"/>
      <c r="O32" s="187"/>
      <c r="P32" s="187"/>
      <c r="Q32" s="187"/>
      <c r="R32" s="187"/>
      <c r="S32" s="187"/>
      <c r="T32" s="187"/>
      <c r="U32" s="187"/>
      <c r="V32" s="187"/>
      <c r="W32" s="187"/>
      <c r="X32" s="187"/>
      <c r="Y32" s="187"/>
      <c r="Z32" s="187"/>
    </row>
    <row r="33" spans="1:26" ht="20" customHeight="1">
      <c r="A33" s="187"/>
      <c r="B33" s="187"/>
      <c r="C33" s="187"/>
      <c r="D33" s="187"/>
      <c r="E33" s="187"/>
      <c r="F33" s="187"/>
      <c r="G33" s="187"/>
      <c r="H33" s="187"/>
      <c r="I33" s="187"/>
      <c r="J33" s="187"/>
      <c r="K33" s="187"/>
      <c r="L33" s="187"/>
      <c r="M33" s="187"/>
      <c r="N33" s="187"/>
      <c r="O33" s="187"/>
      <c r="P33" s="187"/>
      <c r="Q33" s="187"/>
      <c r="R33" s="187"/>
      <c r="S33" s="187"/>
      <c r="T33" s="187"/>
      <c r="U33" s="187"/>
      <c r="V33" s="187"/>
      <c r="W33" s="187"/>
      <c r="X33" s="187"/>
      <c r="Y33" s="187"/>
      <c r="Z33" s="187"/>
    </row>
    <row r="34" spans="1:26" ht="20" customHeight="1">
      <c r="A34" s="187"/>
      <c r="B34" s="187"/>
      <c r="C34" s="187"/>
      <c r="D34" s="187"/>
      <c r="E34" s="187"/>
      <c r="F34" s="187"/>
      <c r="G34" s="187"/>
      <c r="H34" s="187"/>
      <c r="I34" s="187"/>
      <c r="J34" s="187"/>
      <c r="K34" s="187"/>
      <c r="L34" s="187"/>
      <c r="M34" s="187"/>
      <c r="N34" s="187"/>
      <c r="O34" s="187"/>
      <c r="P34" s="187"/>
      <c r="Q34" s="187"/>
      <c r="R34" s="187"/>
      <c r="S34" s="187"/>
      <c r="T34" s="187"/>
      <c r="U34" s="187"/>
      <c r="V34" s="187"/>
      <c r="W34" s="187"/>
      <c r="X34" s="187"/>
      <c r="Y34" s="187"/>
      <c r="Z34" s="187"/>
    </row>
    <row r="35" spans="1:26" ht="20" customHeight="1">
      <c r="A35" s="187"/>
      <c r="B35" s="187"/>
      <c r="C35" s="187"/>
      <c r="D35" s="187"/>
      <c r="E35" s="187"/>
      <c r="F35" s="187"/>
      <c r="G35" s="187"/>
      <c r="H35" s="187"/>
      <c r="I35" s="187"/>
      <c r="J35" s="187"/>
      <c r="K35" s="187"/>
      <c r="L35" s="187"/>
      <c r="M35" s="187"/>
      <c r="N35" s="187"/>
      <c r="O35" s="187"/>
      <c r="P35" s="187"/>
      <c r="Q35" s="187"/>
      <c r="R35" s="187"/>
      <c r="S35" s="187"/>
      <c r="T35" s="187"/>
      <c r="U35" s="187"/>
      <c r="V35" s="187"/>
      <c r="W35" s="187"/>
      <c r="X35" s="187"/>
      <c r="Y35" s="187"/>
      <c r="Z35" s="187"/>
    </row>
    <row r="36" spans="1:26" ht="20" customHeight="1">
      <c r="A36" s="187"/>
      <c r="B36" s="187"/>
      <c r="C36" s="187"/>
      <c r="D36" s="187"/>
      <c r="E36" s="187"/>
      <c r="F36" s="187"/>
      <c r="G36" s="187"/>
      <c r="H36" s="187"/>
      <c r="I36" s="187"/>
      <c r="J36" s="187"/>
      <c r="K36" s="187"/>
      <c r="L36" s="187"/>
      <c r="M36" s="187"/>
      <c r="N36" s="187"/>
      <c r="O36" s="187"/>
      <c r="P36" s="187"/>
      <c r="Q36" s="187"/>
      <c r="R36" s="187"/>
      <c r="S36" s="187"/>
      <c r="T36" s="187"/>
      <c r="U36" s="187"/>
      <c r="V36" s="187"/>
      <c r="W36" s="187"/>
      <c r="X36" s="187"/>
      <c r="Y36" s="187"/>
      <c r="Z36" s="187"/>
    </row>
    <row r="37" spans="1:26" ht="20" customHeight="1"/>
    <row r="38" spans="1:26" ht="20" customHeight="1"/>
    <row r="39" spans="1:26" ht="20" customHeight="1"/>
    <row r="40" spans="1:26" ht="20" customHeight="1"/>
    <row r="41" spans="1:26" ht="20" customHeight="1"/>
    <row r="42" spans="1:26" ht="20" customHeight="1"/>
    <row r="43" spans="1:26" ht="20" customHeight="1"/>
    <row r="44" spans="1:26" ht="20" customHeight="1"/>
    <row r="45" spans="1:26" ht="20" customHeight="1"/>
    <row r="46" spans="1:26" ht="20" customHeight="1"/>
    <row r="47" spans="1:26" ht="20" customHeight="1"/>
    <row r="48" spans="1:26" ht="20" customHeight="1"/>
    <row r="49" ht="20" customHeight="1"/>
    <row r="50" ht="20" customHeight="1"/>
    <row r="51" ht="20" customHeight="1"/>
    <row r="52" ht="20" customHeight="1"/>
    <row r="53" ht="20" customHeight="1"/>
    <row r="54" ht="20" customHeight="1"/>
    <row r="55" ht="20" customHeight="1"/>
    <row r="56" ht="20" customHeight="1"/>
    <row r="57" ht="20" customHeight="1"/>
    <row r="58" ht="20" customHeight="1"/>
    <row r="59" ht="20" customHeight="1"/>
    <row r="60" ht="20" customHeight="1"/>
    <row r="61" ht="20" customHeight="1"/>
    <row r="62" ht="20" customHeight="1"/>
    <row r="63" ht="20" customHeight="1"/>
    <row r="64" ht="20" customHeight="1"/>
    <row r="65" ht="20" customHeight="1"/>
    <row r="66" ht="20" customHeight="1"/>
    <row r="67" ht="20" customHeight="1"/>
    <row r="68" ht="20" customHeight="1"/>
    <row r="69" ht="20" customHeight="1"/>
    <row r="70" ht="20" customHeight="1"/>
    <row r="71" ht="20" customHeight="1"/>
    <row r="72" ht="20" customHeight="1"/>
    <row r="73" ht="20" customHeight="1"/>
    <row r="74" ht="20" customHeight="1"/>
    <row r="75" ht="20" customHeight="1"/>
    <row r="76" ht="20" customHeight="1"/>
    <row r="77" ht="20" customHeight="1"/>
    <row r="78" ht="20" customHeight="1"/>
    <row r="79" ht="20" customHeight="1"/>
  </sheetData>
  <sheetProtection sheet="1" objects="1" scenarios="1"/>
  <mergeCells count="8">
    <mergeCell ref="U12:W12"/>
    <mergeCell ref="X12:Z12"/>
    <mergeCell ref="H1:S2"/>
    <mergeCell ref="U1:V1"/>
    <mergeCell ref="W1:Z1"/>
    <mergeCell ref="U2:V2"/>
    <mergeCell ref="W2:Z2"/>
    <mergeCell ref="A4:Z4"/>
  </mergeCells>
  <phoneticPr fontId="2"/>
  <conditionalFormatting sqref="A17:I17">
    <cfRule type="containsText" dxfId="23" priority="12" operator="containsText" text="選択">
      <formula>NOT(ISERROR(SEARCH("選択",A17)))</formula>
    </cfRule>
  </conditionalFormatting>
  <conditionalFormatting sqref="A19:I19">
    <cfRule type="containsText" dxfId="22" priority="6" operator="containsText" text="選択">
      <formula>NOT(ISERROR(SEARCH("選択",A19)))</formula>
    </cfRule>
  </conditionalFormatting>
  <conditionalFormatting sqref="A21:I21">
    <cfRule type="containsText" dxfId="21" priority="5" operator="containsText" text="選択">
      <formula>NOT(ISERROR(SEARCH("選択",A21)))</formula>
    </cfRule>
  </conditionalFormatting>
  <conditionalFormatting sqref="A23:I23">
    <cfRule type="containsText" dxfId="20" priority="4" operator="containsText" text="選択">
      <formula>NOT(ISERROR(SEARCH("選択",A23)))</formula>
    </cfRule>
  </conditionalFormatting>
  <conditionalFormatting sqref="A25:I25">
    <cfRule type="containsText" dxfId="19" priority="3" operator="containsText" text="選択">
      <formula>NOT(ISERROR(SEARCH("選択",A25)))</formula>
    </cfRule>
  </conditionalFormatting>
  <conditionalFormatting sqref="J17:W17 A18:I18">
    <cfRule type="expression" dxfId="18" priority="11">
      <formula>$A$17="（選択）"</formula>
    </cfRule>
  </conditionalFormatting>
  <conditionalFormatting sqref="J19:W19 A20:I20">
    <cfRule type="expression" dxfId="17" priority="10">
      <formula>$A$19="（選択）"</formula>
    </cfRule>
  </conditionalFormatting>
  <conditionalFormatting sqref="J21:W21 A22:I22">
    <cfRule type="expression" dxfId="16" priority="9">
      <formula>$A$21="（選択）"</formula>
    </cfRule>
  </conditionalFormatting>
  <conditionalFormatting sqref="J23:W23 A24:I24">
    <cfRule type="expression" dxfId="15" priority="8">
      <formula>$A$23="（選択）"</formula>
    </cfRule>
  </conditionalFormatting>
  <conditionalFormatting sqref="J25:W25 A26:I26">
    <cfRule type="expression" dxfId="14" priority="7">
      <formula>$A$25="（選択）"</formula>
    </cfRule>
  </conditionalFormatting>
  <conditionalFormatting sqref="W2:Z2">
    <cfRule type="containsBlanks" dxfId="13" priority="2">
      <formula>LEN(TRIM(W2))=0</formula>
    </cfRule>
  </conditionalFormatting>
  <conditionalFormatting sqref="X12:Z12">
    <cfRule type="containsBlanks" dxfId="12" priority="1">
      <formula>LEN(TRIM(X12))=0</formula>
    </cfRule>
  </conditionalFormatting>
  <printOptions horizontalCentered="1" verticalCentered="1"/>
  <pageMargins left="0.98425196850393704" right="0.98425196850393704" top="1.1811023622047245" bottom="1.1811023622047245" header="0.31496062992125984" footer="0.31496062992125984"/>
  <pageSetup paperSize="9" orientation="portrait" horizontalDpi="0" verticalDpi="0"/>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mso-contentType ?>
<FormTemplates xmlns="http://schemas.microsoft.com/sharepoint/v3/contenttype/forms">
  <Display>DocumentLibraryForm</Display>
  <Edit>DocumentLibraryForm</Edit>
  <New>DocumentLibraryForm</New>
</FormTemplates>
</file>

<file path=customXml/item2.xml><?xml version="1.0" encoding="utf-8"?>
<p:properties xmlns:p="http://schemas.microsoft.com/office/2006/metadata/properties" xmlns:xsi="http://www.w3.org/2001/XMLSchema-instance" xmlns:pc="http://schemas.microsoft.com/office/infopath/2007/PartnerControls">
  <documentManagement>
    <lcf76f155ced4ddcb4097134ff3c332f xmlns="d18f015a-d24c-44b9-85cf-e2d00fc56a24">
      <Terms xmlns="http://schemas.microsoft.com/office/infopath/2007/PartnerControls"/>
    </lcf76f155ced4ddcb4097134ff3c332f>
    <TaxCatchAll xmlns="5ebcc39b-fef0-4da8-8073-4b0190d8ff03" xsi:nil="true"/>
  </documentManagement>
</p:properties>
</file>

<file path=customXml/item3.xml><?xml version="1.0" encoding="utf-8"?>
<ct:contentTypeSchema xmlns:ct="http://schemas.microsoft.com/office/2006/metadata/contentType" xmlns:ma="http://schemas.microsoft.com/office/2006/metadata/properties/metaAttributes" ct:_="" ma:_="" ma:contentTypeName="ドキュメント" ma:contentTypeID="0x010100AA16844C70FD8F45B8E97EA7A2D0A4E6" ma:contentTypeVersion="18" ma:contentTypeDescription="新しいドキュメントを作成します。" ma:contentTypeScope="" ma:versionID="2da85b810c920ad99fb7d15f71a0f8fb">
  <xsd:schema xmlns:xsd="http://www.w3.org/2001/XMLSchema" xmlns:xs="http://www.w3.org/2001/XMLSchema" xmlns:p="http://schemas.microsoft.com/office/2006/metadata/properties" xmlns:ns2="d18f015a-d24c-44b9-85cf-e2d00fc56a24" xmlns:ns3="5ebcc39b-fef0-4da8-8073-4b0190d8ff03" targetNamespace="http://schemas.microsoft.com/office/2006/metadata/properties" ma:root="true" ma:fieldsID="565f54c97117a219b540f46b312e3a5d" ns2:_="" ns3:_="">
    <xsd:import namespace="d18f015a-d24c-44b9-85cf-e2d00fc56a24"/>
    <xsd:import namespace="5ebcc39b-fef0-4da8-8073-4b0190d8ff03"/>
    <xsd:element name="properties">
      <xsd:complexType>
        <xsd:sequence>
          <xsd:element name="documentManagement">
            <xsd:complexType>
              <xsd:all>
                <xsd:element ref="ns2:MediaServiceMetadata" minOccurs="0"/>
                <xsd:element ref="ns2:MediaServiceFastMetadata" minOccurs="0"/>
                <xsd:element ref="ns2:MediaServiceAutoTags" minOccurs="0"/>
                <xsd:element ref="ns2:MediaServiceOCR" minOccurs="0"/>
                <xsd:element ref="ns2:MediaServiceGenerationTime" minOccurs="0"/>
                <xsd:element ref="ns2:MediaServiceEventHashCode" minOccurs="0"/>
                <xsd:element ref="ns2:MediaServiceDateTaken" minOccurs="0"/>
                <xsd:element ref="ns2:MediaServiceLocation" minOccurs="0"/>
                <xsd:element ref="ns2:MediaServiceAutoKeyPoints" minOccurs="0"/>
                <xsd:element ref="ns2:MediaServiceKeyPoints" minOccurs="0"/>
                <xsd:element ref="ns2:MediaLengthInSeconds" minOccurs="0"/>
                <xsd:element ref="ns3:SharedWithUsers" minOccurs="0"/>
                <xsd:element ref="ns3:SharedWithDetails" minOccurs="0"/>
                <xsd:element ref="ns2:lcf76f155ced4ddcb4097134ff3c332f" minOccurs="0"/>
                <xsd:element ref="ns3:TaxCatchAll" minOccurs="0"/>
                <xsd:element ref="ns2:MediaServiceObjectDetectorVersions" minOccurs="0"/>
                <xsd:element ref="ns2:MediaServiceSearchProperties"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d18f015a-d24c-44b9-85cf-e2d00fc56a24"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AutoTags" ma:index="10" nillable="true" ma:displayName="Tags" ma:internalName="MediaServiceAutoTags" ma:readOnly="true">
      <xsd:simpleType>
        <xsd:restriction base="dms:Text"/>
      </xsd:simpleType>
    </xsd:element>
    <xsd:element name="MediaServiceOCR" ma:index="11" nillable="true" ma:displayName="Extracted Text" ma:internalName="MediaServiceOCR" ma:readOnly="true">
      <xsd:simpleType>
        <xsd:restriction base="dms:Note">
          <xsd:maxLength value="255"/>
        </xsd:restriction>
      </xsd:simpleType>
    </xsd:element>
    <xsd:element name="MediaServiceGenerationTime" ma:index="12" nillable="true" ma:displayName="MediaServiceGenerationTime" ma:hidden="true" ma:internalName="MediaServiceGenerationTime" ma:readOnly="true">
      <xsd:simpleType>
        <xsd:restriction base="dms:Text"/>
      </xsd:simpleType>
    </xsd:element>
    <xsd:element name="MediaServiceEventHashCode" ma:index="13" nillable="true" ma:displayName="MediaServiceEventHashCode" ma:hidden="true" ma:internalName="MediaServiceEventHashCode" ma:readOnly="true">
      <xsd:simpleType>
        <xsd:restriction base="dms:Text"/>
      </xsd:simpleType>
    </xsd:element>
    <xsd:element name="MediaServiceDateTaken" ma:index="14" nillable="true" ma:displayName="MediaServiceDateTaken" ma:hidden="true" ma:internalName="MediaServiceDateTaken" ma:readOnly="true">
      <xsd:simpleType>
        <xsd:restriction base="dms:Text"/>
      </xsd:simpleType>
    </xsd:element>
    <xsd:element name="MediaServiceLocation" ma:index="15" nillable="true" ma:displayName="Location" ma:internalName="MediaServiceLocation" ma:readOnly="true">
      <xsd:simpleType>
        <xsd:restriction base="dms:Text"/>
      </xsd:simpleType>
    </xsd:element>
    <xsd:element name="MediaServiceAutoKeyPoints" ma:index="16" nillable="true" ma:displayName="MediaServiceAutoKeyPoints" ma:hidden="true" ma:internalName="MediaServiceAutoKeyPoints" ma:readOnly="true">
      <xsd:simpleType>
        <xsd:restriction base="dms:Note"/>
      </xsd:simpleType>
    </xsd:element>
    <xsd:element name="MediaServiceKeyPoints" ma:index="17" nillable="true" ma:displayName="KeyPoints" ma:internalName="MediaServiceKeyPoints" ma:readOnly="true">
      <xsd:simpleType>
        <xsd:restriction base="dms:Note">
          <xsd:maxLength value="255"/>
        </xsd:restriction>
      </xsd:simpleType>
    </xsd:element>
    <xsd:element name="MediaLengthInSeconds" ma:index="18" nillable="true" ma:displayName="Length (seconds)" ma:internalName="MediaLengthInSeconds" ma:readOnly="true">
      <xsd:simpleType>
        <xsd:restriction base="dms:Unknown"/>
      </xsd:simpleType>
    </xsd:element>
    <xsd:element name="lcf76f155ced4ddcb4097134ff3c332f" ma:index="22" nillable="true" ma:taxonomy="true" ma:internalName="lcf76f155ced4ddcb4097134ff3c332f" ma:taxonomyFieldName="MediaServiceImageTags" ma:displayName="画像タグ" ma:readOnly="false" ma:fieldId="{5cf76f15-5ced-4ddc-b409-7134ff3c332f}" ma:taxonomyMulti="true" ma:sspId="8235c397-2463-48ef-89a1-b9c58b87895a" ma:termSetId="09814cd3-568e-fe90-9814-8d621ff8fb84" ma:anchorId="fba54fb3-c3e1-fe81-a776-ca4b69148c4d" ma:open="true" ma:isKeyword="false">
      <xsd:complexType>
        <xsd:sequence>
          <xsd:element ref="pc:Terms" minOccurs="0" maxOccurs="1"/>
        </xsd:sequence>
      </xsd:complexType>
    </xsd:element>
    <xsd:element name="MediaServiceObjectDetectorVersions" ma:index="24" nillable="true" ma:displayName="MediaServiceObjectDetectorVersions" ma:description="" ma:hidden="true" ma:indexed="true" ma:internalName="MediaServiceObjectDetectorVersions" ma:readOnly="true">
      <xsd:simpleType>
        <xsd:restriction base="dms:Text"/>
      </xsd:simpleType>
    </xsd:element>
    <xsd:element name="MediaServiceSearchProperties" ma:index="25" nillable="true" ma:displayName="MediaServiceSearchProperties" ma:hidden="true" ma:internalName="MediaServiceSearchProperties" ma:readOnly="true">
      <xsd:simpleType>
        <xsd:restriction base="dms:Note"/>
      </xsd:simpleType>
    </xsd:element>
  </xsd:schema>
  <xsd:schema xmlns:xsd="http://www.w3.org/2001/XMLSchema" xmlns:xs="http://www.w3.org/2001/XMLSchema" xmlns:dms="http://schemas.microsoft.com/office/2006/documentManagement/types" xmlns:pc="http://schemas.microsoft.com/office/infopath/2007/PartnerControls" targetNamespace="5ebcc39b-fef0-4da8-8073-4b0190d8ff03" elementFormDefault="qualified">
    <xsd:import namespace="http://schemas.microsoft.com/office/2006/documentManagement/types"/>
    <xsd:import namespace="http://schemas.microsoft.com/office/infopath/2007/PartnerControls"/>
    <xsd:element name="SharedWithUsers" ma:index="19" nillable="true" ma:displayName="共有相手" ma:internalName="SharedWithUsers" ma:readOnly="true">
      <xsd:complexType>
        <xsd:complexContent>
          <xsd:extension base="dms:UserMulti">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SharedWithDetails" ma:index="20" nillable="true" ma:displayName="共有相手の詳細情報" ma:internalName="SharedWithDetails" ma:readOnly="true">
      <xsd:simpleType>
        <xsd:restriction base="dms:Note">
          <xsd:maxLength value="255"/>
        </xsd:restriction>
      </xsd:simpleType>
    </xsd:element>
    <xsd:element name="TaxCatchAll" ma:index="23" nillable="true" ma:displayName="Taxonomy Catch All Column" ma:hidden="true" ma:list="{664c9cfe-954d-407f-9da1-dd9210b02a9d}" ma:internalName="TaxCatchAll" ma:showField="CatchAllData" ma:web="5ebcc39b-fef0-4da8-8073-4b0190d8ff03">
      <xsd:complexType>
        <xsd:complexContent>
          <xsd:extension base="dms:MultiChoiceLookup">
            <xsd:sequence>
              <xsd:element name="Value" type="dms:Lookup" maxOccurs="unbounded" minOccurs="0" nillable="true"/>
            </xsd:sequence>
          </xsd:extension>
        </xsd:complexContent>
      </xsd:complex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コンテンツ タイプ"/>
        <xsd:element ref="dc:title" minOccurs="0" maxOccurs="1" ma:index="4" ma:displayName="タイトル"/>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Props1.xml><?xml version="1.0" encoding="utf-8"?>
<ds:datastoreItem xmlns:ds="http://schemas.openxmlformats.org/officeDocument/2006/customXml" ds:itemID="{1A3925C7-83B3-433D-9DE0-2938165F969E}">
  <ds:schemaRefs>
    <ds:schemaRef ds:uri="http://schemas.microsoft.com/sharepoint/v3/contenttype/forms"/>
  </ds:schemaRefs>
</ds:datastoreItem>
</file>

<file path=customXml/itemProps2.xml><?xml version="1.0" encoding="utf-8"?>
<ds:datastoreItem xmlns:ds="http://schemas.openxmlformats.org/officeDocument/2006/customXml" ds:itemID="{62B9DEFA-7DC8-4F5E-B830-7FB00ABAE9EF}">
  <ds:schemaRefs>
    <ds:schemaRef ds:uri="http://schemas.microsoft.com/office/2006/metadata/properties"/>
    <ds:schemaRef ds:uri="http://schemas.microsoft.com/office/infopath/2007/PartnerControls"/>
    <ds:schemaRef ds:uri="d18f015a-d24c-44b9-85cf-e2d00fc56a24"/>
    <ds:schemaRef ds:uri="5ebcc39b-fef0-4da8-8073-4b0190d8ff03"/>
  </ds:schemaRefs>
</ds:datastoreItem>
</file>

<file path=customXml/itemProps3.xml><?xml version="1.0" encoding="utf-8"?>
<ds:datastoreItem xmlns:ds="http://schemas.openxmlformats.org/officeDocument/2006/customXml" ds:itemID="{FA890709-E524-4732-8329-7C2C41E47D2D}"/>
</file>

<file path=docProps/app.xml><?xml version="1.0" encoding="utf-8"?>
<Properties xmlns="http://schemas.openxmlformats.org/officeDocument/2006/extended-properties" xmlns:vt="http://schemas.openxmlformats.org/officeDocument/2006/docPropsVTypes">
  <Application>Microsoft Macintosh Excel</Application>
  <DocSecurity>0</DocSecurity>
  <ScaleCrop>false</ScaleCrop>
  <HeadingPairs>
    <vt:vector size="4" baseType="variant">
      <vt:variant>
        <vt:lpstr>ワークシート</vt:lpstr>
      </vt:variant>
      <vt:variant>
        <vt:i4>10</vt:i4>
      </vt:variant>
      <vt:variant>
        <vt:lpstr>名前付き一覧</vt:lpstr>
      </vt:variant>
      <vt:variant>
        <vt:i4>21</vt:i4>
      </vt:variant>
    </vt:vector>
  </HeadingPairs>
  <TitlesOfParts>
    <vt:vector size="31" baseType="lpstr">
      <vt:lpstr>参照リスト</vt:lpstr>
      <vt:lpstr>申請書</vt:lpstr>
      <vt:lpstr>確認書</vt:lpstr>
      <vt:lpstr>計測・分析部門使用欄</vt:lpstr>
      <vt:lpstr>見積書（申請書ベース・御中）</vt:lpstr>
      <vt:lpstr>見積書（申請書ベース・様） </vt:lpstr>
      <vt:lpstr>見積書（確認書ベース・御中）</vt:lpstr>
      <vt:lpstr>見積書（確認書ベース・様）</vt:lpstr>
      <vt:lpstr>利用終了確認書（御中）</vt:lpstr>
      <vt:lpstr>利用終了確認書（様） </vt:lpstr>
      <vt:lpstr>NIHU経費</vt:lpstr>
      <vt:lpstr>確認書!Print_Area</vt:lpstr>
      <vt:lpstr>申請書!Print_Area</vt:lpstr>
      <vt:lpstr>'利用終了確認書（御中）'!Print_Area</vt:lpstr>
      <vt:lpstr>'利用終了確認書（様） '!Print_Area</vt:lpstr>
      <vt:lpstr>プロジェクト経費</vt:lpstr>
      <vt:lpstr>科学研究費＿陀安</vt:lpstr>
      <vt:lpstr>軽元素IRMS</vt:lpstr>
      <vt:lpstr>広領域連携経費</vt:lpstr>
      <vt:lpstr>重元素IRMS</vt:lpstr>
      <vt:lpstr>水同位体</vt:lpstr>
      <vt:lpstr>前処理等</vt:lpstr>
      <vt:lpstr>地球研外の資金</vt:lpstr>
      <vt:lpstr>参照リスト!地球研内＿運営費</vt:lpstr>
      <vt:lpstr>地球研内＿運営費</vt:lpstr>
      <vt:lpstr>地球研内＿運営費その他</vt:lpstr>
      <vt:lpstr>参照リスト!地球研内＿外部資金</vt:lpstr>
      <vt:lpstr>地球研内＿外部資金</vt:lpstr>
      <vt:lpstr>同位体環境学事業経費</vt:lpstr>
      <vt:lpstr>無機分析</vt:lpstr>
      <vt:lpstr>γ線</vt:lpstr>
    </vt:vector>
  </TitlesOfParts>
  <Manager/>
  <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
  <dc:subject/>
  <dc:creator>bunseki</dc:creator>
  <cp:keywords/>
  <dc:description/>
  <cp:lastModifiedBy>Yoshimizu Chikage</cp:lastModifiedBy>
  <cp:revision/>
  <cp:lastPrinted>2025-03-27T03:56:55Z</cp:lastPrinted>
  <dcterms:created xsi:type="dcterms:W3CDTF">2013-09-26T01:20:24Z</dcterms:created>
  <dcterms:modified xsi:type="dcterms:W3CDTF">2026-03-12T07:14:31Z</dcterms:modified>
  <cp:category/>
  <cp:contentStatus/>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0x010100AA16844C70FD8F45B8E97EA7A2D0A4E6</vt:lpwstr>
  </property>
  <property fmtid="{D5CDD505-2E9C-101B-9397-08002B2CF9AE}" pid="3" name="MediaServiceImageTags">
    <vt:lpwstr/>
  </property>
</Properties>
</file>